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24e88017943942fb/Documents/Jumelage/AG/AG-270224/"/>
    </mc:Choice>
  </mc:AlternateContent>
  <xr:revisionPtr revIDLastSave="484" documentId="11_F4D47C8BB208BDAE316B039366B0B41862067610" xr6:coauthVersionLast="47" xr6:coauthVersionMax="47" xr10:uidLastSave="{1B497F0A-DD1B-4E98-BA5B-3B0B20DBAE63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8" i="1"/>
  <c r="G17" i="1"/>
  <c r="B29" i="1"/>
  <c r="B10" i="1"/>
  <c r="B33" i="1"/>
  <c r="B22" i="1"/>
  <c r="B18" i="1"/>
  <c r="D17" i="1" s="1"/>
  <c r="G35" i="1"/>
  <c r="G32" i="1"/>
  <c r="I30" i="1"/>
  <c r="B48" i="1"/>
  <c r="C39" i="1"/>
  <c r="I38" i="1"/>
  <c r="C38" i="1"/>
  <c r="D38" i="1" s="1"/>
  <c r="I37" i="1"/>
  <c r="H36" i="1"/>
  <c r="D35" i="1"/>
  <c r="H33" i="1"/>
  <c r="I33" i="1" s="1"/>
  <c r="D33" i="1"/>
  <c r="H32" i="1"/>
  <c r="I32" i="1" s="1"/>
  <c r="D32" i="1"/>
  <c r="H31" i="1"/>
  <c r="I31" i="1" s="1"/>
  <c r="D31" i="1"/>
  <c r="D30" i="1"/>
  <c r="C29" i="1"/>
  <c r="C27" i="1" s="1"/>
  <c r="D28" i="1"/>
  <c r="H27" i="1"/>
  <c r="D26" i="1"/>
  <c r="C25" i="1"/>
  <c r="I24" i="1"/>
  <c r="D24" i="1"/>
  <c r="D23" i="1"/>
  <c r="C22" i="1"/>
  <c r="I21" i="1"/>
  <c r="D20" i="1"/>
  <c r="I19" i="1"/>
  <c r="D19" i="1"/>
  <c r="H17" i="1"/>
  <c r="D14" i="1"/>
  <c r="D13" i="1"/>
  <c r="I12" i="1"/>
  <c r="D12" i="1"/>
  <c r="D11" i="1"/>
  <c r="H10" i="1"/>
  <c r="C10" i="1"/>
  <c r="B42" i="1" l="1"/>
  <c r="G42" i="1"/>
  <c r="I36" i="1"/>
  <c r="D25" i="1"/>
  <c r="C36" i="1"/>
  <c r="C42" i="1" s="1"/>
  <c r="D27" i="1"/>
  <c r="D22" i="1"/>
  <c r="D34" i="1"/>
  <c r="I27" i="1"/>
  <c r="D29" i="1"/>
  <c r="I22" i="1" l="1"/>
  <c r="D10" i="1"/>
  <c r="H42" i="1"/>
  <c r="D42" i="1"/>
  <c r="I42" i="1" l="1"/>
  <c r="B49" i="1"/>
  <c r="I17" i="1"/>
  <c r="I43" i="1" l="1"/>
  <c r="B50" i="1"/>
</calcChain>
</file>

<file path=xl/sharedStrings.xml><?xml version="1.0" encoding="utf-8"?>
<sst xmlns="http://schemas.openxmlformats.org/spreadsheetml/2006/main" count="64" uniqueCount="60">
  <si>
    <t>Intitulé</t>
  </si>
  <si>
    <t>Total</t>
  </si>
  <si>
    <t>Budget prévu</t>
  </si>
  <si>
    <t>%</t>
  </si>
  <si>
    <t>- Primes d'assurance - Maif</t>
  </si>
  <si>
    <t>- Communauté d'Agglomération</t>
  </si>
  <si>
    <t>- Conseil Général</t>
  </si>
  <si>
    <t>- Subvention Européenne</t>
  </si>
  <si>
    <t>- Subvention Mairie</t>
  </si>
  <si>
    <t>- Cotisations</t>
  </si>
  <si>
    <t>- Collectes Dons</t>
  </si>
  <si>
    <t>- Produits financiers Intérêt Compte livret</t>
  </si>
  <si>
    <t>Bilan général</t>
  </si>
  <si>
    <t>Somme restante après retrait provision Comé</t>
  </si>
  <si>
    <t>-  Achat de marchandises - Burns Supper 2023</t>
  </si>
  <si>
    <t>Nom de la structure :                                               COMITE DE JUMELAGE DE GUYANCOURT</t>
  </si>
  <si>
    <t>- Marchandises Noël 2022</t>
  </si>
  <si>
    <t>- Cadeaux profs Allemands échange Lycée Villaroy</t>
  </si>
  <si>
    <t>- Tampon encreur bqe Jumelage</t>
  </si>
  <si>
    <t>- Achat copies Hyperburo</t>
  </si>
  <si>
    <t>- Achats copies Alizé Services</t>
  </si>
  <si>
    <t>- Frais bancaires</t>
  </si>
  <si>
    <t>TRESORIE (Report bilan précédent)                              TOTAL (G)</t>
  </si>
  <si>
    <t>SERVICES EXTERIEURS                                         TOTAL (B)</t>
  </si>
  <si>
    <t>Prof Anglais</t>
  </si>
  <si>
    <t>SUBVENTIONS                                          TOTAL (I)</t>
  </si>
  <si>
    <t>VENTES ET PARTICIPATIONS               TOTAL (H)</t>
  </si>
  <si>
    <t>AUTRES PRODUITS DE GESTION            TOTAL (J)</t>
  </si>
  <si>
    <t>PRODUITS FINANCIERS                           TOTAL (K)</t>
  </si>
  <si>
    <t>Paiement Burns Supper par Adh</t>
  </si>
  <si>
    <t>Paiement places dîner Franco/Ecossais oct 22</t>
  </si>
  <si>
    <t>Paiement places dîner Franco/Allemand mai 23</t>
  </si>
  <si>
    <t>Subvention mairie repas Ecossais oct 22</t>
  </si>
  <si>
    <t>Adhésion Commassoc</t>
  </si>
  <si>
    <t xml:space="preserve">Renouvellement Zoom </t>
  </si>
  <si>
    <t>Boissons repas 06/23 Le Tablier</t>
  </si>
  <si>
    <t>RECETTES DES MANIFESTATIONS           TOTAL(L)</t>
  </si>
  <si>
    <t xml:space="preserve">DEPENSES DE PERSONNEL                                TOTAL (D)   </t>
  </si>
  <si>
    <t>AUTRES CHARGES DE GESTION COURANTE         TOTAL E</t>
  </si>
  <si>
    <t>DEPENSES DES MANIFESTATIONS                       TOTAL (F)</t>
  </si>
  <si>
    <t xml:space="preserve">Dépenses réception Ecossais oct 2022 </t>
  </si>
  <si>
    <t xml:space="preserve"> (1570€ de car payés l'année précédente)</t>
  </si>
  <si>
    <t>Dépenses réception Allemands mai 2023</t>
  </si>
  <si>
    <t>AUTRES SERVICES EXTERIEURS                         TOTAL C</t>
  </si>
  <si>
    <t>ACHATS                                                                     TOTAL (A)</t>
  </si>
  <si>
    <t>Solde Trésorerie au 30/09/2023</t>
  </si>
  <si>
    <t>TOTAL DES CHARGES 2022-2023</t>
  </si>
  <si>
    <t>TOTAL DES RECETTES 2022-2023</t>
  </si>
  <si>
    <t>Bilan année précédente 2021-2022</t>
  </si>
  <si>
    <t>Solde année courante 2022-2023</t>
  </si>
  <si>
    <t>En caisse au : 30/09/2023</t>
  </si>
  <si>
    <t>En Banque au :30/09/2023</t>
  </si>
  <si>
    <t>Livret A au : 30/09/2023</t>
  </si>
  <si>
    <t>BILAN FINANCIER 2022 - 2023</t>
  </si>
  <si>
    <t>Dont provision pour Comé</t>
  </si>
  <si>
    <t>Date exercice : Du    01 / 10 / 2022    au    30 / 09 / 2023</t>
  </si>
  <si>
    <t>Boissons repas 01/23 Auberge Agadir</t>
  </si>
  <si>
    <t>Vente Solidaire Comé 2022</t>
  </si>
  <si>
    <t>Vente produit/ Marché Noel 2022</t>
  </si>
  <si>
    <t>Participation Cours d'Anglais 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</si>
</sst>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[$€-1]"/>
    <numFmt numFmtId="165" formatCode="#,##0.00\ &quot;€&quot;;[Red]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Microsoft Sans Serif"/>
      <family val="2"/>
    </font>
    <font>
      <b/>
      <i/>
      <sz val="8"/>
      <name val="Arial"/>
      <family val="2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name val="Arial"/>
      <family val="2"/>
    </font>
    <font>
      <b/>
      <sz val="8"/>
      <color indexed="56"/>
      <name val="Microsoft Sans Serif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u/>
      <sz val="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38">
    <xf numFmtId="0" fontId="0" fillId="0" borderId="0" xfId="0"/>
    <xf numFmtId="164" fontId="3" fillId="0" borderId="13" xfId="2" applyNumberFormat="1" applyFont="1" applyBorder="1" applyAlignment="1">
      <alignment horizontal="right" vertical="center"/>
    </xf>
    <xf numFmtId="165" fontId="4" fillId="0" borderId="1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center"/>
    </xf>
    <xf numFmtId="165" fontId="4" fillId="0" borderId="15" xfId="2" applyNumberFormat="1" applyFont="1" applyBorder="1" applyAlignment="1">
      <alignment horizontal="right" vertical="center" wrapText="1"/>
    </xf>
    <xf numFmtId="164" fontId="3" fillId="0" borderId="12" xfId="2" applyNumberFormat="1" applyFont="1" applyBorder="1" applyAlignment="1">
      <alignment horizontal="right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4" xfId="2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9" fillId="0" borderId="0" xfId="0" applyFont="1"/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vertical="center"/>
    </xf>
    <xf numFmtId="164" fontId="10" fillId="2" borderId="7" xfId="3" applyNumberFormat="1" applyFont="1" applyFill="1" applyBorder="1" applyAlignment="1">
      <alignment horizontal="center" vertical="center"/>
    </xf>
    <xf numFmtId="164" fontId="5" fillId="2" borderId="8" xfId="3" applyNumberFormat="1" applyFont="1" applyFill="1" applyBorder="1" applyAlignment="1">
      <alignment horizontal="right" vertical="center"/>
    </xf>
    <xf numFmtId="9" fontId="5" fillId="3" borderId="7" xfId="1" applyFont="1" applyFill="1" applyBorder="1" applyAlignment="1">
      <alignment horizontal="right" vertical="center"/>
    </xf>
    <xf numFmtId="164" fontId="5" fillId="0" borderId="0" xfId="3" applyNumberFormat="1" applyFont="1" applyFill="1" applyBorder="1" applyAlignment="1">
      <alignment horizontal="right" vertical="center"/>
    </xf>
    <xf numFmtId="0" fontId="5" fillId="3" borderId="10" xfId="2" applyFont="1" applyFill="1" applyBorder="1" applyAlignment="1">
      <alignment horizontal="center" vertical="center" wrapText="1"/>
    </xf>
    <xf numFmtId="0" fontId="6" fillId="0" borderId="12" xfId="2" quotePrefix="1" applyFont="1" applyBorder="1" applyAlignment="1">
      <alignment vertical="center"/>
    </xf>
    <xf numFmtId="164" fontId="6" fillId="0" borderId="11" xfId="2" applyNumberFormat="1" applyFont="1" applyBorder="1" applyAlignment="1">
      <alignment horizontal="right" vertical="center"/>
    </xf>
    <xf numFmtId="9" fontId="5" fillId="0" borderId="11" xfId="1" applyFont="1" applyFill="1" applyBorder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9" fontId="5" fillId="0" borderId="12" xfId="1" applyFont="1" applyFill="1" applyBorder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9" fontId="5" fillId="0" borderId="12" xfId="1" applyFont="1" applyFill="1" applyBorder="1" applyAlignment="1">
      <alignment horizontal="center" vertical="center"/>
    </xf>
    <xf numFmtId="164" fontId="5" fillId="0" borderId="12" xfId="2" applyNumberFormat="1" applyFont="1" applyBorder="1" applyAlignment="1">
      <alignment horizontal="right" vertical="center"/>
    </xf>
    <xf numFmtId="164" fontId="5" fillId="2" borderId="17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horizontal="center" vertical="center"/>
    </xf>
    <xf numFmtId="164" fontId="5" fillId="2" borderId="18" xfId="3" applyNumberFormat="1" applyFont="1" applyFill="1" applyBorder="1" applyAlignment="1">
      <alignment horizontal="center" vertical="center"/>
    </xf>
    <xf numFmtId="9" fontId="5" fillId="2" borderId="19" xfId="1" applyFont="1" applyFill="1" applyBorder="1" applyAlignment="1">
      <alignment horizontal="center" vertical="center"/>
    </xf>
    <xf numFmtId="164" fontId="6" fillId="0" borderId="13" xfId="2" quotePrefix="1" applyNumberFormat="1" applyFont="1" applyBorder="1" applyAlignment="1">
      <alignment vertical="center"/>
    </xf>
    <xf numFmtId="164" fontId="6" fillId="0" borderId="0" xfId="2" applyNumberFormat="1" applyFont="1" applyAlignment="1">
      <alignment horizontal="center" vertical="center"/>
    </xf>
    <xf numFmtId="9" fontId="6" fillId="0" borderId="12" xfId="1" applyFont="1" applyFill="1" applyBorder="1" applyAlignment="1">
      <alignment horizontal="center" vertical="center"/>
    </xf>
    <xf numFmtId="164" fontId="6" fillId="0" borderId="12" xfId="2" quotePrefix="1" applyNumberFormat="1" applyFont="1" applyBorder="1" applyAlignment="1">
      <alignment vertical="center"/>
    </xf>
    <xf numFmtId="164" fontId="6" fillId="0" borderId="13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18" xfId="2" applyNumberFormat="1" applyFont="1" applyBorder="1" applyAlignment="1">
      <alignment horizontal="right" vertical="center"/>
    </xf>
    <xf numFmtId="164" fontId="10" fillId="2" borderId="20" xfId="3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horizontal="right" vertical="center"/>
    </xf>
    <xf numFmtId="9" fontId="6" fillId="0" borderId="12" xfId="1" applyFont="1" applyFill="1" applyBorder="1" applyAlignment="1">
      <alignment horizontal="right" vertical="center"/>
    </xf>
    <xf numFmtId="0" fontId="5" fillId="3" borderId="20" xfId="2" quotePrefix="1" applyFont="1" applyFill="1" applyBorder="1" applyAlignment="1">
      <alignment vertical="center"/>
    </xf>
    <xf numFmtId="164" fontId="10" fillId="3" borderId="20" xfId="3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vertical="center"/>
    </xf>
    <xf numFmtId="164" fontId="5" fillId="2" borderId="6" xfId="2" applyNumberFormat="1" applyFont="1" applyFill="1" applyBorder="1" applyAlignment="1">
      <alignment horizontal="center" vertical="center"/>
    </xf>
    <xf numFmtId="164" fontId="6" fillId="0" borderId="12" xfId="2" applyNumberFormat="1" applyFont="1" applyBorder="1" applyAlignment="1">
      <alignment horizontal="center" vertical="center"/>
    </xf>
    <xf numFmtId="164" fontId="6" fillId="0" borderId="14" xfId="2" applyNumberFormat="1" applyFont="1" applyBorder="1" applyAlignment="1">
      <alignment horizontal="center" vertical="center"/>
    </xf>
    <xf numFmtId="9" fontId="5" fillId="2" borderId="7" xfId="1" applyFont="1" applyFill="1" applyBorder="1" applyAlignment="1">
      <alignment horizontal="right" vertical="center"/>
    </xf>
    <xf numFmtId="164" fontId="5" fillId="2" borderId="6" xfId="2" applyNumberFormat="1" applyFont="1" applyFill="1" applyBorder="1" applyAlignment="1">
      <alignment horizontal="left" vertical="center" wrapText="1"/>
    </xf>
    <xf numFmtId="9" fontId="5" fillId="3" borderId="7" xfId="1" applyFont="1" applyFill="1" applyBorder="1" applyAlignment="1">
      <alignment horizontal="center" vertical="center"/>
    </xf>
    <xf numFmtId="18" fontId="6" fillId="0" borderId="0" xfId="2" applyNumberFormat="1" applyFont="1" applyAlignment="1">
      <alignment vertical="center"/>
    </xf>
    <xf numFmtId="164" fontId="10" fillId="2" borderId="6" xfId="3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right" vertical="center"/>
    </xf>
    <xf numFmtId="164" fontId="5" fillId="0" borderId="12" xfId="2" applyNumberFormat="1" applyFont="1" applyBorder="1" applyAlignment="1">
      <alignment horizontal="center" vertical="center"/>
    </xf>
    <xf numFmtId="0" fontId="5" fillId="2" borderId="5" xfId="2" applyFont="1" applyFill="1" applyBorder="1" applyAlignment="1">
      <alignment vertical="center" wrapText="1"/>
    </xf>
    <xf numFmtId="49" fontId="6" fillId="0" borderId="12" xfId="2" quotePrefix="1" applyNumberFormat="1" applyFont="1" applyBorder="1" applyAlignment="1">
      <alignment vertical="center"/>
    </xf>
    <xf numFmtId="164" fontId="6" fillId="0" borderId="14" xfId="2" applyNumberFormat="1" applyFont="1" applyBorder="1" applyAlignment="1">
      <alignment horizontal="right" vertical="center"/>
    </xf>
    <xf numFmtId="49" fontId="5" fillId="0" borderId="12" xfId="2" quotePrefix="1" applyNumberFormat="1" applyFont="1" applyBorder="1" applyAlignment="1">
      <alignment vertical="center"/>
    </xf>
    <xf numFmtId="0" fontId="7" fillId="0" borderId="12" xfId="2" applyFont="1" applyBorder="1" applyAlignment="1">
      <alignment horizontal="center"/>
    </xf>
    <xf numFmtId="9" fontId="5" fillId="3" borderId="24" xfId="1" applyFont="1" applyFill="1" applyBorder="1" applyAlignment="1">
      <alignment horizontal="right" vertical="center"/>
    </xf>
    <xf numFmtId="164" fontId="5" fillId="3" borderId="12" xfId="2" applyNumberFormat="1" applyFont="1" applyFill="1" applyBorder="1" applyAlignment="1">
      <alignment horizontal="center" vertical="center" wrapText="1"/>
    </xf>
    <xf numFmtId="0" fontId="5" fillId="0" borderId="22" xfId="2" applyFont="1" applyBorder="1" applyAlignment="1">
      <alignment horizontal="left" vertical="center" wrapText="1"/>
    </xf>
    <xf numFmtId="164" fontId="5" fillId="0" borderId="15" xfId="2" applyNumberFormat="1" applyFont="1" applyBorder="1" applyAlignment="1">
      <alignment vertical="center"/>
    </xf>
    <xf numFmtId="164" fontId="6" fillId="0" borderId="15" xfId="2" applyNumberFormat="1" applyFont="1" applyBorder="1" applyAlignment="1">
      <alignment vertical="center"/>
    </xf>
    <xf numFmtId="9" fontId="6" fillId="0" borderId="16" xfId="1" applyFont="1" applyBorder="1" applyAlignment="1">
      <alignment vertical="center"/>
    </xf>
    <xf numFmtId="0" fontId="10" fillId="0" borderId="12" xfId="2" applyFont="1" applyBorder="1" applyAlignment="1">
      <alignment vertical="center" wrapText="1"/>
    </xf>
    <xf numFmtId="0" fontId="7" fillId="0" borderId="14" xfId="2" applyFont="1" applyBorder="1" applyAlignment="1">
      <alignment horizontal="center"/>
    </xf>
    <xf numFmtId="164" fontId="5" fillId="3" borderId="21" xfId="2" applyNumberFormat="1" applyFont="1" applyFill="1" applyBorder="1" applyAlignment="1">
      <alignment vertical="center"/>
    </xf>
    <xf numFmtId="9" fontId="5" fillId="3" borderId="25" xfId="1" applyFont="1" applyFill="1" applyBorder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9" fontId="5" fillId="0" borderId="0" xfId="1" applyFont="1" applyFill="1" applyBorder="1" applyAlignment="1">
      <alignment vertical="center"/>
    </xf>
    <xf numFmtId="164" fontId="6" fillId="0" borderId="0" xfId="2" applyNumberFormat="1" applyFont="1" applyAlignment="1">
      <alignment vertical="center"/>
    </xf>
    <xf numFmtId="9" fontId="6" fillId="0" borderId="0" xfId="1" applyFont="1" applyBorder="1" applyAlignment="1">
      <alignment vertical="center"/>
    </xf>
    <xf numFmtId="0" fontId="10" fillId="0" borderId="0" xfId="2" applyFont="1" applyAlignment="1">
      <alignment vertical="center" wrapText="1"/>
    </xf>
    <xf numFmtId="164" fontId="5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164" fontId="5" fillId="0" borderId="0" xfId="2" applyNumberFormat="1" applyFont="1" applyAlignment="1">
      <alignment horizontal="center" vertical="center" wrapText="1"/>
    </xf>
    <xf numFmtId="164" fontId="11" fillId="0" borderId="0" xfId="2" applyNumberFormat="1" applyFont="1" applyAlignment="1">
      <alignment horizontal="left" vertical="center"/>
    </xf>
    <xf numFmtId="9" fontId="5" fillId="0" borderId="0" xfId="1" applyFont="1" applyBorder="1" applyAlignment="1">
      <alignment vertical="center"/>
    </xf>
    <xf numFmtId="164" fontId="7" fillId="0" borderId="0" xfId="2" applyNumberFormat="1" applyFont="1" applyAlignment="1">
      <alignment horizontal="center"/>
    </xf>
    <xf numFmtId="164" fontId="10" fillId="0" borderId="0" xfId="2" applyNumberFormat="1" applyFont="1" applyAlignment="1">
      <alignment horizontal="center"/>
    </xf>
    <xf numFmtId="164" fontId="10" fillId="0" borderId="21" xfId="2" applyNumberFormat="1" applyFont="1" applyBorder="1"/>
    <xf numFmtId="9" fontId="6" fillId="0" borderId="0" xfId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164" fontId="5" fillId="0" borderId="21" xfId="2" applyNumberFormat="1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9" fontId="5" fillId="3" borderId="26" xfId="1" applyFont="1" applyFill="1" applyBorder="1" applyAlignment="1">
      <alignment horizontal="center" vertical="center"/>
    </xf>
    <xf numFmtId="164" fontId="5" fillId="3" borderId="2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3" borderId="1" xfId="2" applyFont="1" applyFill="1" applyBorder="1" applyAlignment="1">
      <alignment horizontal="left" vertical="center" wrapText="1"/>
    </xf>
    <xf numFmtId="49" fontId="5" fillId="3" borderId="27" xfId="2" applyNumberFormat="1" applyFont="1" applyFill="1" applyBorder="1" applyAlignment="1">
      <alignment horizontal="center" vertical="center"/>
    </xf>
    <xf numFmtId="0" fontId="5" fillId="0" borderId="13" xfId="2" applyFont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164" fontId="5" fillId="0" borderId="6" xfId="2" applyNumberFormat="1" applyFont="1" applyBorder="1" applyAlignment="1">
      <alignment vertical="center"/>
    </xf>
    <xf numFmtId="164" fontId="5" fillId="0" borderId="6" xfId="2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5" fillId="0" borderId="6" xfId="2" applyFont="1" applyBorder="1" applyAlignment="1">
      <alignment vertical="center"/>
    </xf>
    <xf numFmtId="164" fontId="10" fillId="0" borderId="20" xfId="3" applyNumberFormat="1" applyFont="1" applyFill="1" applyBorder="1" applyAlignment="1">
      <alignment horizontal="center" vertical="center"/>
    </xf>
    <xf numFmtId="0" fontId="5" fillId="0" borderId="20" xfId="2" quotePrefix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164" fontId="10" fillId="0" borderId="6" xfId="3" applyNumberFormat="1" applyFont="1" applyFill="1" applyBorder="1" applyAlignment="1">
      <alignment horizontal="right" vertical="center"/>
    </xf>
    <xf numFmtId="164" fontId="7" fillId="0" borderId="0" xfId="2" applyNumberFormat="1" applyFont="1"/>
    <xf numFmtId="49" fontId="5" fillId="0" borderId="28" xfId="2" applyNumberFormat="1" applyFont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9" fontId="5" fillId="0" borderId="13" xfId="1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8" fontId="5" fillId="0" borderId="0" xfId="2" applyNumberFormat="1" applyFont="1" applyAlignment="1">
      <alignment horizontal="center" vertical="center" wrapText="1"/>
    </xf>
    <xf numFmtId="8" fontId="5" fillId="3" borderId="5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 wrapText="1"/>
    </xf>
    <xf numFmtId="165" fontId="4" fillId="0" borderId="14" xfId="2" applyNumberFormat="1" applyFont="1" applyBorder="1" applyAlignment="1">
      <alignment horizontal="right" vertical="center" wrapText="1"/>
    </xf>
    <xf numFmtId="0" fontId="5" fillId="0" borderId="18" xfId="2" applyFont="1" applyBorder="1" applyAlignment="1">
      <alignment vertical="center"/>
    </xf>
    <xf numFmtId="164" fontId="10" fillId="0" borderId="29" xfId="3" applyNumberFormat="1" applyFont="1" applyFill="1" applyBorder="1" applyAlignment="1">
      <alignment horizontal="center" vertical="center"/>
    </xf>
    <xf numFmtId="164" fontId="5" fillId="0" borderId="13" xfId="2" applyNumberFormat="1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</cellXfs>
  <cellStyles count="4">
    <cellStyle name="Euro 2" xfId="3" xr:uid="{00000000-0005-0000-0000-000000000000}"/>
    <cellStyle name="Normal" xfId="0" builtinId="0"/>
    <cellStyle name="Normal 2" xfId="2" xr:uid="{00000000-0005-0000-0000-000002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udo/Dropbox/2021-2022/Tr&#233;sorier/budget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 financier"/>
      <sheetName val="Budget prévisionnel"/>
      <sheetName val="Rubriques"/>
      <sheetName val="Compte"/>
      <sheetName val="Feuil2"/>
    </sheetNames>
    <sheetDataSet>
      <sheetData sheetId="0" refreshError="1"/>
      <sheetData sheetId="1" refreshError="1">
        <row r="37">
          <cell r="C3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topLeftCell="B10" zoomScale="131" zoomScaleNormal="82" workbookViewId="0">
      <selection activeCell="F26" sqref="F26"/>
    </sheetView>
  </sheetViews>
  <sheetFormatPr baseColWidth="10" defaultColWidth="11.453125" defaultRowHeight="10" outlineLevelCol="1" x14ac:dyDescent="0.2"/>
  <cols>
    <col min="1" max="1" width="50.453125" style="11" customWidth="1"/>
    <col min="2" max="2" width="16" style="11" customWidth="1"/>
    <col min="3" max="3" width="13.81640625" style="11" hidden="1" customWidth="1" outlineLevel="1"/>
    <col min="4" max="4" width="8.1796875" style="11" hidden="1" customWidth="1" outlineLevel="1"/>
    <col min="5" max="5" width="8.7265625" style="11" customWidth="1" collapsed="1"/>
    <col min="6" max="6" width="43.54296875" style="11" customWidth="1"/>
    <col min="7" max="7" width="22.453125" style="10" customWidth="1"/>
    <col min="8" max="8" width="20.81640625" style="10" hidden="1" customWidth="1" outlineLevel="1"/>
    <col min="9" max="9" width="8.453125" style="10" hidden="1" customWidth="1" outlineLevel="1"/>
    <col min="10" max="10" width="11.453125" style="11" collapsed="1"/>
    <col min="11" max="254" width="11.453125" style="11"/>
    <col min="255" max="255" width="8.7265625" style="11" customWidth="1"/>
    <col min="256" max="256" width="50.453125" style="11" customWidth="1"/>
    <col min="257" max="257" width="16" style="11" customWidth="1"/>
    <col min="258" max="258" width="13.81640625" style="11" customWidth="1"/>
    <col min="259" max="259" width="8.1796875" style="11" customWidth="1"/>
    <col min="260" max="261" width="8.7265625" style="11" customWidth="1"/>
    <col min="262" max="262" width="43.54296875" style="11" customWidth="1"/>
    <col min="263" max="263" width="22.453125" style="11" customWidth="1"/>
    <col min="264" max="264" width="20.81640625" style="11" customWidth="1"/>
    <col min="265" max="265" width="8.453125" style="11" customWidth="1"/>
    <col min="266" max="510" width="11.453125" style="11"/>
    <col min="511" max="511" width="8.7265625" style="11" customWidth="1"/>
    <col min="512" max="512" width="50.453125" style="11" customWidth="1"/>
    <col min="513" max="513" width="16" style="11" customWidth="1"/>
    <col min="514" max="514" width="13.81640625" style="11" customWidth="1"/>
    <col min="515" max="515" width="8.1796875" style="11" customWidth="1"/>
    <col min="516" max="517" width="8.7265625" style="11" customWidth="1"/>
    <col min="518" max="518" width="43.54296875" style="11" customWidth="1"/>
    <col min="519" max="519" width="22.453125" style="11" customWidth="1"/>
    <col min="520" max="520" width="20.81640625" style="11" customWidth="1"/>
    <col min="521" max="521" width="8.453125" style="11" customWidth="1"/>
    <col min="522" max="766" width="11.453125" style="11"/>
    <col min="767" max="767" width="8.7265625" style="11" customWidth="1"/>
    <col min="768" max="768" width="50.453125" style="11" customWidth="1"/>
    <col min="769" max="769" width="16" style="11" customWidth="1"/>
    <col min="770" max="770" width="13.81640625" style="11" customWidth="1"/>
    <col min="771" max="771" width="8.1796875" style="11" customWidth="1"/>
    <col min="772" max="773" width="8.7265625" style="11" customWidth="1"/>
    <col min="774" max="774" width="43.54296875" style="11" customWidth="1"/>
    <col min="775" max="775" width="22.453125" style="11" customWidth="1"/>
    <col min="776" max="776" width="20.81640625" style="11" customWidth="1"/>
    <col min="777" max="777" width="8.453125" style="11" customWidth="1"/>
    <col min="778" max="1022" width="11.453125" style="11"/>
    <col min="1023" max="1023" width="8.7265625" style="11" customWidth="1"/>
    <col min="1024" max="1024" width="50.453125" style="11" customWidth="1"/>
    <col min="1025" max="1025" width="16" style="11" customWidth="1"/>
    <col min="1026" max="1026" width="13.81640625" style="11" customWidth="1"/>
    <col min="1027" max="1027" width="8.1796875" style="11" customWidth="1"/>
    <col min="1028" max="1029" width="8.7265625" style="11" customWidth="1"/>
    <col min="1030" max="1030" width="43.54296875" style="11" customWidth="1"/>
    <col min="1031" max="1031" width="22.453125" style="11" customWidth="1"/>
    <col min="1032" max="1032" width="20.81640625" style="11" customWidth="1"/>
    <col min="1033" max="1033" width="8.453125" style="11" customWidth="1"/>
    <col min="1034" max="1278" width="11.453125" style="11"/>
    <col min="1279" max="1279" width="8.7265625" style="11" customWidth="1"/>
    <col min="1280" max="1280" width="50.453125" style="11" customWidth="1"/>
    <col min="1281" max="1281" width="16" style="11" customWidth="1"/>
    <col min="1282" max="1282" width="13.81640625" style="11" customWidth="1"/>
    <col min="1283" max="1283" width="8.1796875" style="11" customWidth="1"/>
    <col min="1284" max="1285" width="8.7265625" style="11" customWidth="1"/>
    <col min="1286" max="1286" width="43.54296875" style="11" customWidth="1"/>
    <col min="1287" max="1287" width="22.453125" style="11" customWidth="1"/>
    <col min="1288" max="1288" width="20.81640625" style="11" customWidth="1"/>
    <col min="1289" max="1289" width="8.453125" style="11" customWidth="1"/>
    <col min="1290" max="1534" width="11.453125" style="11"/>
    <col min="1535" max="1535" width="8.7265625" style="11" customWidth="1"/>
    <col min="1536" max="1536" width="50.453125" style="11" customWidth="1"/>
    <col min="1537" max="1537" width="16" style="11" customWidth="1"/>
    <col min="1538" max="1538" width="13.81640625" style="11" customWidth="1"/>
    <col min="1539" max="1539" width="8.1796875" style="11" customWidth="1"/>
    <col min="1540" max="1541" width="8.7265625" style="11" customWidth="1"/>
    <col min="1542" max="1542" width="43.54296875" style="11" customWidth="1"/>
    <col min="1543" max="1543" width="22.453125" style="11" customWidth="1"/>
    <col min="1544" max="1544" width="20.81640625" style="11" customWidth="1"/>
    <col min="1545" max="1545" width="8.453125" style="11" customWidth="1"/>
    <col min="1546" max="1790" width="11.453125" style="11"/>
    <col min="1791" max="1791" width="8.7265625" style="11" customWidth="1"/>
    <col min="1792" max="1792" width="50.453125" style="11" customWidth="1"/>
    <col min="1793" max="1793" width="16" style="11" customWidth="1"/>
    <col min="1794" max="1794" width="13.81640625" style="11" customWidth="1"/>
    <col min="1795" max="1795" width="8.1796875" style="11" customWidth="1"/>
    <col min="1796" max="1797" width="8.7265625" style="11" customWidth="1"/>
    <col min="1798" max="1798" width="43.54296875" style="11" customWidth="1"/>
    <col min="1799" max="1799" width="22.453125" style="11" customWidth="1"/>
    <col min="1800" max="1800" width="20.81640625" style="11" customWidth="1"/>
    <col min="1801" max="1801" width="8.453125" style="11" customWidth="1"/>
    <col min="1802" max="2046" width="11.453125" style="11"/>
    <col min="2047" max="2047" width="8.7265625" style="11" customWidth="1"/>
    <col min="2048" max="2048" width="50.453125" style="11" customWidth="1"/>
    <col min="2049" max="2049" width="16" style="11" customWidth="1"/>
    <col min="2050" max="2050" width="13.81640625" style="11" customWidth="1"/>
    <col min="2051" max="2051" width="8.1796875" style="11" customWidth="1"/>
    <col min="2052" max="2053" width="8.7265625" style="11" customWidth="1"/>
    <col min="2054" max="2054" width="43.54296875" style="11" customWidth="1"/>
    <col min="2055" max="2055" width="22.453125" style="11" customWidth="1"/>
    <col min="2056" max="2056" width="20.81640625" style="11" customWidth="1"/>
    <col min="2057" max="2057" width="8.453125" style="11" customWidth="1"/>
    <col min="2058" max="2302" width="11.453125" style="11"/>
    <col min="2303" max="2303" width="8.7265625" style="11" customWidth="1"/>
    <col min="2304" max="2304" width="50.453125" style="11" customWidth="1"/>
    <col min="2305" max="2305" width="16" style="11" customWidth="1"/>
    <col min="2306" max="2306" width="13.81640625" style="11" customWidth="1"/>
    <col min="2307" max="2307" width="8.1796875" style="11" customWidth="1"/>
    <col min="2308" max="2309" width="8.7265625" style="11" customWidth="1"/>
    <col min="2310" max="2310" width="43.54296875" style="11" customWidth="1"/>
    <col min="2311" max="2311" width="22.453125" style="11" customWidth="1"/>
    <col min="2312" max="2312" width="20.81640625" style="11" customWidth="1"/>
    <col min="2313" max="2313" width="8.453125" style="11" customWidth="1"/>
    <col min="2314" max="2558" width="11.453125" style="11"/>
    <col min="2559" max="2559" width="8.7265625" style="11" customWidth="1"/>
    <col min="2560" max="2560" width="50.453125" style="11" customWidth="1"/>
    <col min="2561" max="2561" width="16" style="11" customWidth="1"/>
    <col min="2562" max="2562" width="13.81640625" style="11" customWidth="1"/>
    <col min="2563" max="2563" width="8.1796875" style="11" customWidth="1"/>
    <col min="2564" max="2565" width="8.7265625" style="11" customWidth="1"/>
    <col min="2566" max="2566" width="43.54296875" style="11" customWidth="1"/>
    <col min="2567" max="2567" width="22.453125" style="11" customWidth="1"/>
    <col min="2568" max="2568" width="20.81640625" style="11" customWidth="1"/>
    <col min="2569" max="2569" width="8.453125" style="11" customWidth="1"/>
    <col min="2570" max="2814" width="11.453125" style="11"/>
    <col min="2815" max="2815" width="8.7265625" style="11" customWidth="1"/>
    <col min="2816" max="2816" width="50.453125" style="11" customWidth="1"/>
    <col min="2817" max="2817" width="16" style="11" customWidth="1"/>
    <col min="2818" max="2818" width="13.81640625" style="11" customWidth="1"/>
    <col min="2819" max="2819" width="8.1796875" style="11" customWidth="1"/>
    <col min="2820" max="2821" width="8.7265625" style="11" customWidth="1"/>
    <col min="2822" max="2822" width="43.54296875" style="11" customWidth="1"/>
    <col min="2823" max="2823" width="22.453125" style="11" customWidth="1"/>
    <col min="2824" max="2824" width="20.81640625" style="11" customWidth="1"/>
    <col min="2825" max="2825" width="8.453125" style="11" customWidth="1"/>
    <col min="2826" max="3070" width="11.453125" style="11"/>
    <col min="3071" max="3071" width="8.7265625" style="11" customWidth="1"/>
    <col min="3072" max="3072" width="50.453125" style="11" customWidth="1"/>
    <col min="3073" max="3073" width="16" style="11" customWidth="1"/>
    <col min="3074" max="3074" width="13.81640625" style="11" customWidth="1"/>
    <col min="3075" max="3075" width="8.1796875" style="11" customWidth="1"/>
    <col min="3076" max="3077" width="8.7265625" style="11" customWidth="1"/>
    <col min="3078" max="3078" width="43.54296875" style="11" customWidth="1"/>
    <col min="3079" max="3079" width="22.453125" style="11" customWidth="1"/>
    <col min="3080" max="3080" width="20.81640625" style="11" customWidth="1"/>
    <col min="3081" max="3081" width="8.453125" style="11" customWidth="1"/>
    <col min="3082" max="3326" width="11.453125" style="11"/>
    <col min="3327" max="3327" width="8.7265625" style="11" customWidth="1"/>
    <col min="3328" max="3328" width="50.453125" style="11" customWidth="1"/>
    <col min="3329" max="3329" width="16" style="11" customWidth="1"/>
    <col min="3330" max="3330" width="13.81640625" style="11" customWidth="1"/>
    <col min="3331" max="3331" width="8.1796875" style="11" customWidth="1"/>
    <col min="3332" max="3333" width="8.7265625" style="11" customWidth="1"/>
    <col min="3334" max="3334" width="43.54296875" style="11" customWidth="1"/>
    <col min="3335" max="3335" width="22.453125" style="11" customWidth="1"/>
    <col min="3336" max="3336" width="20.81640625" style="11" customWidth="1"/>
    <col min="3337" max="3337" width="8.453125" style="11" customWidth="1"/>
    <col min="3338" max="3582" width="11.453125" style="11"/>
    <col min="3583" max="3583" width="8.7265625" style="11" customWidth="1"/>
    <col min="3584" max="3584" width="50.453125" style="11" customWidth="1"/>
    <col min="3585" max="3585" width="16" style="11" customWidth="1"/>
    <col min="3586" max="3586" width="13.81640625" style="11" customWidth="1"/>
    <col min="3587" max="3587" width="8.1796875" style="11" customWidth="1"/>
    <col min="3588" max="3589" width="8.7265625" style="11" customWidth="1"/>
    <col min="3590" max="3590" width="43.54296875" style="11" customWidth="1"/>
    <col min="3591" max="3591" width="22.453125" style="11" customWidth="1"/>
    <col min="3592" max="3592" width="20.81640625" style="11" customWidth="1"/>
    <col min="3593" max="3593" width="8.453125" style="11" customWidth="1"/>
    <col min="3594" max="3838" width="11.453125" style="11"/>
    <col min="3839" max="3839" width="8.7265625" style="11" customWidth="1"/>
    <col min="3840" max="3840" width="50.453125" style="11" customWidth="1"/>
    <col min="3841" max="3841" width="16" style="11" customWidth="1"/>
    <col min="3842" max="3842" width="13.81640625" style="11" customWidth="1"/>
    <col min="3843" max="3843" width="8.1796875" style="11" customWidth="1"/>
    <col min="3844" max="3845" width="8.7265625" style="11" customWidth="1"/>
    <col min="3846" max="3846" width="43.54296875" style="11" customWidth="1"/>
    <col min="3847" max="3847" width="22.453125" style="11" customWidth="1"/>
    <col min="3848" max="3848" width="20.81640625" style="11" customWidth="1"/>
    <col min="3849" max="3849" width="8.453125" style="11" customWidth="1"/>
    <col min="3850" max="4094" width="11.453125" style="11"/>
    <col min="4095" max="4095" width="8.7265625" style="11" customWidth="1"/>
    <col min="4096" max="4096" width="50.453125" style="11" customWidth="1"/>
    <col min="4097" max="4097" width="16" style="11" customWidth="1"/>
    <col min="4098" max="4098" width="13.81640625" style="11" customWidth="1"/>
    <col min="4099" max="4099" width="8.1796875" style="11" customWidth="1"/>
    <col min="4100" max="4101" width="8.7265625" style="11" customWidth="1"/>
    <col min="4102" max="4102" width="43.54296875" style="11" customWidth="1"/>
    <col min="4103" max="4103" width="22.453125" style="11" customWidth="1"/>
    <col min="4104" max="4104" width="20.81640625" style="11" customWidth="1"/>
    <col min="4105" max="4105" width="8.453125" style="11" customWidth="1"/>
    <col min="4106" max="4350" width="11.453125" style="11"/>
    <col min="4351" max="4351" width="8.7265625" style="11" customWidth="1"/>
    <col min="4352" max="4352" width="50.453125" style="11" customWidth="1"/>
    <col min="4353" max="4353" width="16" style="11" customWidth="1"/>
    <col min="4354" max="4354" width="13.81640625" style="11" customWidth="1"/>
    <col min="4355" max="4355" width="8.1796875" style="11" customWidth="1"/>
    <col min="4356" max="4357" width="8.7265625" style="11" customWidth="1"/>
    <col min="4358" max="4358" width="43.54296875" style="11" customWidth="1"/>
    <col min="4359" max="4359" width="22.453125" style="11" customWidth="1"/>
    <col min="4360" max="4360" width="20.81640625" style="11" customWidth="1"/>
    <col min="4361" max="4361" width="8.453125" style="11" customWidth="1"/>
    <col min="4362" max="4606" width="11.453125" style="11"/>
    <col min="4607" max="4607" width="8.7265625" style="11" customWidth="1"/>
    <col min="4608" max="4608" width="50.453125" style="11" customWidth="1"/>
    <col min="4609" max="4609" width="16" style="11" customWidth="1"/>
    <col min="4610" max="4610" width="13.81640625" style="11" customWidth="1"/>
    <col min="4611" max="4611" width="8.1796875" style="11" customWidth="1"/>
    <col min="4612" max="4613" width="8.7265625" style="11" customWidth="1"/>
    <col min="4614" max="4614" width="43.54296875" style="11" customWidth="1"/>
    <col min="4615" max="4615" width="22.453125" style="11" customWidth="1"/>
    <col min="4616" max="4616" width="20.81640625" style="11" customWidth="1"/>
    <col min="4617" max="4617" width="8.453125" style="11" customWidth="1"/>
    <col min="4618" max="4862" width="11.453125" style="11"/>
    <col min="4863" max="4863" width="8.7265625" style="11" customWidth="1"/>
    <col min="4864" max="4864" width="50.453125" style="11" customWidth="1"/>
    <col min="4865" max="4865" width="16" style="11" customWidth="1"/>
    <col min="4866" max="4866" width="13.81640625" style="11" customWidth="1"/>
    <col min="4867" max="4867" width="8.1796875" style="11" customWidth="1"/>
    <col min="4868" max="4869" width="8.7265625" style="11" customWidth="1"/>
    <col min="4870" max="4870" width="43.54296875" style="11" customWidth="1"/>
    <col min="4871" max="4871" width="22.453125" style="11" customWidth="1"/>
    <col min="4872" max="4872" width="20.81640625" style="11" customWidth="1"/>
    <col min="4873" max="4873" width="8.453125" style="11" customWidth="1"/>
    <col min="4874" max="5118" width="11.453125" style="11"/>
    <col min="5119" max="5119" width="8.7265625" style="11" customWidth="1"/>
    <col min="5120" max="5120" width="50.453125" style="11" customWidth="1"/>
    <col min="5121" max="5121" width="16" style="11" customWidth="1"/>
    <col min="5122" max="5122" width="13.81640625" style="11" customWidth="1"/>
    <col min="5123" max="5123" width="8.1796875" style="11" customWidth="1"/>
    <col min="5124" max="5125" width="8.7265625" style="11" customWidth="1"/>
    <col min="5126" max="5126" width="43.54296875" style="11" customWidth="1"/>
    <col min="5127" max="5127" width="22.453125" style="11" customWidth="1"/>
    <col min="5128" max="5128" width="20.81640625" style="11" customWidth="1"/>
    <col min="5129" max="5129" width="8.453125" style="11" customWidth="1"/>
    <col min="5130" max="5374" width="11.453125" style="11"/>
    <col min="5375" max="5375" width="8.7265625" style="11" customWidth="1"/>
    <col min="5376" max="5376" width="50.453125" style="11" customWidth="1"/>
    <col min="5377" max="5377" width="16" style="11" customWidth="1"/>
    <col min="5378" max="5378" width="13.81640625" style="11" customWidth="1"/>
    <col min="5379" max="5379" width="8.1796875" style="11" customWidth="1"/>
    <col min="5380" max="5381" width="8.7265625" style="11" customWidth="1"/>
    <col min="5382" max="5382" width="43.54296875" style="11" customWidth="1"/>
    <col min="5383" max="5383" width="22.453125" style="11" customWidth="1"/>
    <col min="5384" max="5384" width="20.81640625" style="11" customWidth="1"/>
    <col min="5385" max="5385" width="8.453125" style="11" customWidth="1"/>
    <col min="5386" max="5630" width="11.453125" style="11"/>
    <col min="5631" max="5631" width="8.7265625" style="11" customWidth="1"/>
    <col min="5632" max="5632" width="50.453125" style="11" customWidth="1"/>
    <col min="5633" max="5633" width="16" style="11" customWidth="1"/>
    <col min="5634" max="5634" width="13.81640625" style="11" customWidth="1"/>
    <col min="5635" max="5635" width="8.1796875" style="11" customWidth="1"/>
    <col min="5636" max="5637" width="8.7265625" style="11" customWidth="1"/>
    <col min="5638" max="5638" width="43.54296875" style="11" customWidth="1"/>
    <col min="5639" max="5639" width="22.453125" style="11" customWidth="1"/>
    <col min="5640" max="5640" width="20.81640625" style="11" customWidth="1"/>
    <col min="5641" max="5641" width="8.453125" style="11" customWidth="1"/>
    <col min="5642" max="5886" width="11.453125" style="11"/>
    <col min="5887" max="5887" width="8.7265625" style="11" customWidth="1"/>
    <col min="5888" max="5888" width="50.453125" style="11" customWidth="1"/>
    <col min="5889" max="5889" width="16" style="11" customWidth="1"/>
    <col min="5890" max="5890" width="13.81640625" style="11" customWidth="1"/>
    <col min="5891" max="5891" width="8.1796875" style="11" customWidth="1"/>
    <col min="5892" max="5893" width="8.7265625" style="11" customWidth="1"/>
    <col min="5894" max="5894" width="43.54296875" style="11" customWidth="1"/>
    <col min="5895" max="5895" width="22.453125" style="11" customWidth="1"/>
    <col min="5896" max="5896" width="20.81640625" style="11" customWidth="1"/>
    <col min="5897" max="5897" width="8.453125" style="11" customWidth="1"/>
    <col min="5898" max="6142" width="11.453125" style="11"/>
    <col min="6143" max="6143" width="8.7265625" style="11" customWidth="1"/>
    <col min="6144" max="6144" width="50.453125" style="11" customWidth="1"/>
    <col min="6145" max="6145" width="16" style="11" customWidth="1"/>
    <col min="6146" max="6146" width="13.81640625" style="11" customWidth="1"/>
    <col min="6147" max="6147" width="8.1796875" style="11" customWidth="1"/>
    <col min="6148" max="6149" width="8.7265625" style="11" customWidth="1"/>
    <col min="6150" max="6150" width="43.54296875" style="11" customWidth="1"/>
    <col min="6151" max="6151" width="22.453125" style="11" customWidth="1"/>
    <col min="6152" max="6152" width="20.81640625" style="11" customWidth="1"/>
    <col min="6153" max="6153" width="8.453125" style="11" customWidth="1"/>
    <col min="6154" max="6398" width="11.453125" style="11"/>
    <col min="6399" max="6399" width="8.7265625" style="11" customWidth="1"/>
    <col min="6400" max="6400" width="50.453125" style="11" customWidth="1"/>
    <col min="6401" max="6401" width="16" style="11" customWidth="1"/>
    <col min="6402" max="6402" width="13.81640625" style="11" customWidth="1"/>
    <col min="6403" max="6403" width="8.1796875" style="11" customWidth="1"/>
    <col min="6404" max="6405" width="8.7265625" style="11" customWidth="1"/>
    <col min="6406" max="6406" width="43.54296875" style="11" customWidth="1"/>
    <col min="6407" max="6407" width="22.453125" style="11" customWidth="1"/>
    <col min="6408" max="6408" width="20.81640625" style="11" customWidth="1"/>
    <col min="6409" max="6409" width="8.453125" style="11" customWidth="1"/>
    <col min="6410" max="6654" width="11.453125" style="11"/>
    <col min="6655" max="6655" width="8.7265625" style="11" customWidth="1"/>
    <col min="6656" max="6656" width="50.453125" style="11" customWidth="1"/>
    <col min="6657" max="6657" width="16" style="11" customWidth="1"/>
    <col min="6658" max="6658" width="13.81640625" style="11" customWidth="1"/>
    <col min="6659" max="6659" width="8.1796875" style="11" customWidth="1"/>
    <col min="6660" max="6661" width="8.7265625" style="11" customWidth="1"/>
    <col min="6662" max="6662" width="43.54296875" style="11" customWidth="1"/>
    <col min="6663" max="6663" width="22.453125" style="11" customWidth="1"/>
    <col min="6664" max="6664" width="20.81640625" style="11" customWidth="1"/>
    <col min="6665" max="6665" width="8.453125" style="11" customWidth="1"/>
    <col min="6666" max="6910" width="11.453125" style="11"/>
    <col min="6911" max="6911" width="8.7265625" style="11" customWidth="1"/>
    <col min="6912" max="6912" width="50.453125" style="11" customWidth="1"/>
    <col min="6913" max="6913" width="16" style="11" customWidth="1"/>
    <col min="6914" max="6914" width="13.81640625" style="11" customWidth="1"/>
    <col min="6915" max="6915" width="8.1796875" style="11" customWidth="1"/>
    <col min="6916" max="6917" width="8.7265625" style="11" customWidth="1"/>
    <col min="6918" max="6918" width="43.54296875" style="11" customWidth="1"/>
    <col min="6919" max="6919" width="22.453125" style="11" customWidth="1"/>
    <col min="6920" max="6920" width="20.81640625" style="11" customWidth="1"/>
    <col min="6921" max="6921" width="8.453125" style="11" customWidth="1"/>
    <col min="6922" max="7166" width="11.453125" style="11"/>
    <col min="7167" max="7167" width="8.7265625" style="11" customWidth="1"/>
    <col min="7168" max="7168" width="50.453125" style="11" customWidth="1"/>
    <col min="7169" max="7169" width="16" style="11" customWidth="1"/>
    <col min="7170" max="7170" width="13.81640625" style="11" customWidth="1"/>
    <col min="7171" max="7171" width="8.1796875" style="11" customWidth="1"/>
    <col min="7172" max="7173" width="8.7265625" style="11" customWidth="1"/>
    <col min="7174" max="7174" width="43.54296875" style="11" customWidth="1"/>
    <col min="7175" max="7175" width="22.453125" style="11" customWidth="1"/>
    <col min="7176" max="7176" width="20.81640625" style="11" customWidth="1"/>
    <col min="7177" max="7177" width="8.453125" style="11" customWidth="1"/>
    <col min="7178" max="7422" width="11.453125" style="11"/>
    <col min="7423" max="7423" width="8.7265625" style="11" customWidth="1"/>
    <col min="7424" max="7424" width="50.453125" style="11" customWidth="1"/>
    <col min="7425" max="7425" width="16" style="11" customWidth="1"/>
    <col min="7426" max="7426" width="13.81640625" style="11" customWidth="1"/>
    <col min="7427" max="7427" width="8.1796875" style="11" customWidth="1"/>
    <col min="7428" max="7429" width="8.7265625" style="11" customWidth="1"/>
    <col min="7430" max="7430" width="43.54296875" style="11" customWidth="1"/>
    <col min="7431" max="7431" width="22.453125" style="11" customWidth="1"/>
    <col min="7432" max="7432" width="20.81640625" style="11" customWidth="1"/>
    <col min="7433" max="7433" width="8.453125" style="11" customWidth="1"/>
    <col min="7434" max="7678" width="11.453125" style="11"/>
    <col min="7679" max="7679" width="8.7265625" style="11" customWidth="1"/>
    <col min="7680" max="7680" width="50.453125" style="11" customWidth="1"/>
    <col min="7681" max="7681" width="16" style="11" customWidth="1"/>
    <col min="7682" max="7682" width="13.81640625" style="11" customWidth="1"/>
    <col min="7683" max="7683" width="8.1796875" style="11" customWidth="1"/>
    <col min="7684" max="7685" width="8.7265625" style="11" customWidth="1"/>
    <col min="7686" max="7686" width="43.54296875" style="11" customWidth="1"/>
    <col min="7687" max="7687" width="22.453125" style="11" customWidth="1"/>
    <col min="7688" max="7688" width="20.81640625" style="11" customWidth="1"/>
    <col min="7689" max="7689" width="8.453125" style="11" customWidth="1"/>
    <col min="7690" max="7934" width="11.453125" style="11"/>
    <col min="7935" max="7935" width="8.7265625" style="11" customWidth="1"/>
    <col min="7936" max="7936" width="50.453125" style="11" customWidth="1"/>
    <col min="7937" max="7937" width="16" style="11" customWidth="1"/>
    <col min="7938" max="7938" width="13.81640625" style="11" customWidth="1"/>
    <col min="7939" max="7939" width="8.1796875" style="11" customWidth="1"/>
    <col min="7940" max="7941" width="8.7265625" style="11" customWidth="1"/>
    <col min="7942" max="7942" width="43.54296875" style="11" customWidth="1"/>
    <col min="7943" max="7943" width="22.453125" style="11" customWidth="1"/>
    <col min="7944" max="7944" width="20.81640625" style="11" customWidth="1"/>
    <col min="7945" max="7945" width="8.453125" style="11" customWidth="1"/>
    <col min="7946" max="8190" width="11.453125" style="11"/>
    <col min="8191" max="8191" width="8.7265625" style="11" customWidth="1"/>
    <col min="8192" max="8192" width="50.453125" style="11" customWidth="1"/>
    <col min="8193" max="8193" width="16" style="11" customWidth="1"/>
    <col min="8194" max="8194" width="13.81640625" style="11" customWidth="1"/>
    <col min="8195" max="8195" width="8.1796875" style="11" customWidth="1"/>
    <col min="8196" max="8197" width="8.7265625" style="11" customWidth="1"/>
    <col min="8198" max="8198" width="43.54296875" style="11" customWidth="1"/>
    <col min="8199" max="8199" width="22.453125" style="11" customWidth="1"/>
    <col min="8200" max="8200" width="20.81640625" style="11" customWidth="1"/>
    <col min="8201" max="8201" width="8.453125" style="11" customWidth="1"/>
    <col min="8202" max="8446" width="11.453125" style="11"/>
    <col min="8447" max="8447" width="8.7265625" style="11" customWidth="1"/>
    <col min="8448" max="8448" width="50.453125" style="11" customWidth="1"/>
    <col min="8449" max="8449" width="16" style="11" customWidth="1"/>
    <col min="8450" max="8450" width="13.81640625" style="11" customWidth="1"/>
    <col min="8451" max="8451" width="8.1796875" style="11" customWidth="1"/>
    <col min="8452" max="8453" width="8.7265625" style="11" customWidth="1"/>
    <col min="8454" max="8454" width="43.54296875" style="11" customWidth="1"/>
    <col min="8455" max="8455" width="22.453125" style="11" customWidth="1"/>
    <col min="8456" max="8456" width="20.81640625" style="11" customWidth="1"/>
    <col min="8457" max="8457" width="8.453125" style="11" customWidth="1"/>
    <col min="8458" max="8702" width="11.453125" style="11"/>
    <col min="8703" max="8703" width="8.7265625" style="11" customWidth="1"/>
    <col min="8704" max="8704" width="50.453125" style="11" customWidth="1"/>
    <col min="8705" max="8705" width="16" style="11" customWidth="1"/>
    <col min="8706" max="8706" width="13.81640625" style="11" customWidth="1"/>
    <col min="8707" max="8707" width="8.1796875" style="11" customWidth="1"/>
    <col min="8708" max="8709" width="8.7265625" style="11" customWidth="1"/>
    <col min="8710" max="8710" width="43.54296875" style="11" customWidth="1"/>
    <col min="8711" max="8711" width="22.453125" style="11" customWidth="1"/>
    <col min="8712" max="8712" width="20.81640625" style="11" customWidth="1"/>
    <col min="8713" max="8713" width="8.453125" style="11" customWidth="1"/>
    <col min="8714" max="8958" width="11.453125" style="11"/>
    <col min="8959" max="8959" width="8.7265625" style="11" customWidth="1"/>
    <col min="8960" max="8960" width="50.453125" style="11" customWidth="1"/>
    <col min="8961" max="8961" width="16" style="11" customWidth="1"/>
    <col min="8962" max="8962" width="13.81640625" style="11" customWidth="1"/>
    <col min="8963" max="8963" width="8.1796875" style="11" customWidth="1"/>
    <col min="8964" max="8965" width="8.7265625" style="11" customWidth="1"/>
    <col min="8966" max="8966" width="43.54296875" style="11" customWidth="1"/>
    <col min="8967" max="8967" width="22.453125" style="11" customWidth="1"/>
    <col min="8968" max="8968" width="20.81640625" style="11" customWidth="1"/>
    <col min="8969" max="8969" width="8.453125" style="11" customWidth="1"/>
    <col min="8970" max="9214" width="11.453125" style="11"/>
    <col min="9215" max="9215" width="8.7265625" style="11" customWidth="1"/>
    <col min="9216" max="9216" width="50.453125" style="11" customWidth="1"/>
    <col min="9217" max="9217" width="16" style="11" customWidth="1"/>
    <col min="9218" max="9218" width="13.81640625" style="11" customWidth="1"/>
    <col min="9219" max="9219" width="8.1796875" style="11" customWidth="1"/>
    <col min="9220" max="9221" width="8.7265625" style="11" customWidth="1"/>
    <col min="9222" max="9222" width="43.54296875" style="11" customWidth="1"/>
    <col min="9223" max="9223" width="22.453125" style="11" customWidth="1"/>
    <col min="9224" max="9224" width="20.81640625" style="11" customWidth="1"/>
    <col min="9225" max="9225" width="8.453125" style="11" customWidth="1"/>
    <col min="9226" max="9470" width="11.453125" style="11"/>
    <col min="9471" max="9471" width="8.7265625" style="11" customWidth="1"/>
    <col min="9472" max="9472" width="50.453125" style="11" customWidth="1"/>
    <col min="9473" max="9473" width="16" style="11" customWidth="1"/>
    <col min="9474" max="9474" width="13.81640625" style="11" customWidth="1"/>
    <col min="9475" max="9475" width="8.1796875" style="11" customWidth="1"/>
    <col min="9476" max="9477" width="8.7265625" style="11" customWidth="1"/>
    <col min="9478" max="9478" width="43.54296875" style="11" customWidth="1"/>
    <col min="9479" max="9479" width="22.453125" style="11" customWidth="1"/>
    <col min="9480" max="9480" width="20.81640625" style="11" customWidth="1"/>
    <col min="9481" max="9481" width="8.453125" style="11" customWidth="1"/>
    <col min="9482" max="9726" width="11.453125" style="11"/>
    <col min="9727" max="9727" width="8.7265625" style="11" customWidth="1"/>
    <col min="9728" max="9728" width="50.453125" style="11" customWidth="1"/>
    <col min="9729" max="9729" width="16" style="11" customWidth="1"/>
    <col min="9730" max="9730" width="13.81640625" style="11" customWidth="1"/>
    <col min="9731" max="9731" width="8.1796875" style="11" customWidth="1"/>
    <col min="9732" max="9733" width="8.7265625" style="11" customWidth="1"/>
    <col min="9734" max="9734" width="43.54296875" style="11" customWidth="1"/>
    <col min="9735" max="9735" width="22.453125" style="11" customWidth="1"/>
    <col min="9736" max="9736" width="20.81640625" style="11" customWidth="1"/>
    <col min="9737" max="9737" width="8.453125" style="11" customWidth="1"/>
    <col min="9738" max="9982" width="11.453125" style="11"/>
    <col min="9983" max="9983" width="8.7265625" style="11" customWidth="1"/>
    <col min="9984" max="9984" width="50.453125" style="11" customWidth="1"/>
    <col min="9985" max="9985" width="16" style="11" customWidth="1"/>
    <col min="9986" max="9986" width="13.81640625" style="11" customWidth="1"/>
    <col min="9987" max="9987" width="8.1796875" style="11" customWidth="1"/>
    <col min="9988" max="9989" width="8.7265625" style="11" customWidth="1"/>
    <col min="9990" max="9990" width="43.54296875" style="11" customWidth="1"/>
    <col min="9991" max="9991" width="22.453125" style="11" customWidth="1"/>
    <col min="9992" max="9992" width="20.81640625" style="11" customWidth="1"/>
    <col min="9993" max="9993" width="8.453125" style="11" customWidth="1"/>
    <col min="9994" max="10238" width="11.453125" style="11"/>
    <col min="10239" max="10239" width="8.7265625" style="11" customWidth="1"/>
    <col min="10240" max="10240" width="50.453125" style="11" customWidth="1"/>
    <col min="10241" max="10241" width="16" style="11" customWidth="1"/>
    <col min="10242" max="10242" width="13.81640625" style="11" customWidth="1"/>
    <col min="10243" max="10243" width="8.1796875" style="11" customWidth="1"/>
    <col min="10244" max="10245" width="8.7265625" style="11" customWidth="1"/>
    <col min="10246" max="10246" width="43.54296875" style="11" customWidth="1"/>
    <col min="10247" max="10247" width="22.453125" style="11" customWidth="1"/>
    <col min="10248" max="10248" width="20.81640625" style="11" customWidth="1"/>
    <col min="10249" max="10249" width="8.453125" style="11" customWidth="1"/>
    <col min="10250" max="10494" width="11.453125" style="11"/>
    <col min="10495" max="10495" width="8.7265625" style="11" customWidth="1"/>
    <col min="10496" max="10496" width="50.453125" style="11" customWidth="1"/>
    <col min="10497" max="10497" width="16" style="11" customWidth="1"/>
    <col min="10498" max="10498" width="13.81640625" style="11" customWidth="1"/>
    <col min="10499" max="10499" width="8.1796875" style="11" customWidth="1"/>
    <col min="10500" max="10501" width="8.7265625" style="11" customWidth="1"/>
    <col min="10502" max="10502" width="43.54296875" style="11" customWidth="1"/>
    <col min="10503" max="10503" width="22.453125" style="11" customWidth="1"/>
    <col min="10504" max="10504" width="20.81640625" style="11" customWidth="1"/>
    <col min="10505" max="10505" width="8.453125" style="11" customWidth="1"/>
    <col min="10506" max="10750" width="11.453125" style="11"/>
    <col min="10751" max="10751" width="8.7265625" style="11" customWidth="1"/>
    <col min="10752" max="10752" width="50.453125" style="11" customWidth="1"/>
    <col min="10753" max="10753" width="16" style="11" customWidth="1"/>
    <col min="10754" max="10754" width="13.81640625" style="11" customWidth="1"/>
    <col min="10755" max="10755" width="8.1796875" style="11" customWidth="1"/>
    <col min="10756" max="10757" width="8.7265625" style="11" customWidth="1"/>
    <col min="10758" max="10758" width="43.54296875" style="11" customWidth="1"/>
    <col min="10759" max="10759" width="22.453125" style="11" customWidth="1"/>
    <col min="10760" max="10760" width="20.81640625" style="11" customWidth="1"/>
    <col min="10761" max="10761" width="8.453125" style="11" customWidth="1"/>
    <col min="10762" max="11006" width="11.453125" style="11"/>
    <col min="11007" max="11007" width="8.7265625" style="11" customWidth="1"/>
    <col min="11008" max="11008" width="50.453125" style="11" customWidth="1"/>
    <col min="11009" max="11009" width="16" style="11" customWidth="1"/>
    <col min="11010" max="11010" width="13.81640625" style="11" customWidth="1"/>
    <col min="11011" max="11011" width="8.1796875" style="11" customWidth="1"/>
    <col min="11012" max="11013" width="8.7265625" style="11" customWidth="1"/>
    <col min="11014" max="11014" width="43.54296875" style="11" customWidth="1"/>
    <col min="11015" max="11015" width="22.453125" style="11" customWidth="1"/>
    <col min="11016" max="11016" width="20.81640625" style="11" customWidth="1"/>
    <col min="11017" max="11017" width="8.453125" style="11" customWidth="1"/>
    <col min="11018" max="11262" width="11.453125" style="11"/>
    <col min="11263" max="11263" width="8.7265625" style="11" customWidth="1"/>
    <col min="11264" max="11264" width="50.453125" style="11" customWidth="1"/>
    <col min="11265" max="11265" width="16" style="11" customWidth="1"/>
    <col min="11266" max="11266" width="13.81640625" style="11" customWidth="1"/>
    <col min="11267" max="11267" width="8.1796875" style="11" customWidth="1"/>
    <col min="11268" max="11269" width="8.7265625" style="11" customWidth="1"/>
    <col min="11270" max="11270" width="43.54296875" style="11" customWidth="1"/>
    <col min="11271" max="11271" width="22.453125" style="11" customWidth="1"/>
    <col min="11272" max="11272" width="20.81640625" style="11" customWidth="1"/>
    <col min="11273" max="11273" width="8.453125" style="11" customWidth="1"/>
    <col min="11274" max="11518" width="11.453125" style="11"/>
    <col min="11519" max="11519" width="8.7265625" style="11" customWidth="1"/>
    <col min="11520" max="11520" width="50.453125" style="11" customWidth="1"/>
    <col min="11521" max="11521" width="16" style="11" customWidth="1"/>
    <col min="11522" max="11522" width="13.81640625" style="11" customWidth="1"/>
    <col min="11523" max="11523" width="8.1796875" style="11" customWidth="1"/>
    <col min="11524" max="11525" width="8.7265625" style="11" customWidth="1"/>
    <col min="11526" max="11526" width="43.54296875" style="11" customWidth="1"/>
    <col min="11527" max="11527" width="22.453125" style="11" customWidth="1"/>
    <col min="11528" max="11528" width="20.81640625" style="11" customWidth="1"/>
    <col min="11529" max="11529" width="8.453125" style="11" customWidth="1"/>
    <col min="11530" max="11774" width="11.453125" style="11"/>
    <col min="11775" max="11775" width="8.7265625" style="11" customWidth="1"/>
    <col min="11776" max="11776" width="50.453125" style="11" customWidth="1"/>
    <col min="11777" max="11777" width="16" style="11" customWidth="1"/>
    <col min="11778" max="11778" width="13.81640625" style="11" customWidth="1"/>
    <col min="11779" max="11779" width="8.1796875" style="11" customWidth="1"/>
    <col min="11780" max="11781" width="8.7265625" style="11" customWidth="1"/>
    <col min="11782" max="11782" width="43.54296875" style="11" customWidth="1"/>
    <col min="11783" max="11783" width="22.453125" style="11" customWidth="1"/>
    <col min="11784" max="11784" width="20.81640625" style="11" customWidth="1"/>
    <col min="11785" max="11785" width="8.453125" style="11" customWidth="1"/>
    <col min="11786" max="12030" width="11.453125" style="11"/>
    <col min="12031" max="12031" width="8.7265625" style="11" customWidth="1"/>
    <col min="12032" max="12032" width="50.453125" style="11" customWidth="1"/>
    <col min="12033" max="12033" width="16" style="11" customWidth="1"/>
    <col min="12034" max="12034" width="13.81640625" style="11" customWidth="1"/>
    <col min="12035" max="12035" width="8.1796875" style="11" customWidth="1"/>
    <col min="12036" max="12037" width="8.7265625" style="11" customWidth="1"/>
    <col min="12038" max="12038" width="43.54296875" style="11" customWidth="1"/>
    <col min="12039" max="12039" width="22.453125" style="11" customWidth="1"/>
    <col min="12040" max="12040" width="20.81640625" style="11" customWidth="1"/>
    <col min="12041" max="12041" width="8.453125" style="11" customWidth="1"/>
    <col min="12042" max="12286" width="11.453125" style="11"/>
    <col min="12287" max="12287" width="8.7265625" style="11" customWidth="1"/>
    <col min="12288" max="12288" width="50.453125" style="11" customWidth="1"/>
    <col min="12289" max="12289" width="16" style="11" customWidth="1"/>
    <col min="12290" max="12290" width="13.81640625" style="11" customWidth="1"/>
    <col min="12291" max="12291" width="8.1796875" style="11" customWidth="1"/>
    <col min="12292" max="12293" width="8.7265625" style="11" customWidth="1"/>
    <col min="12294" max="12294" width="43.54296875" style="11" customWidth="1"/>
    <col min="12295" max="12295" width="22.453125" style="11" customWidth="1"/>
    <col min="12296" max="12296" width="20.81640625" style="11" customWidth="1"/>
    <col min="12297" max="12297" width="8.453125" style="11" customWidth="1"/>
    <col min="12298" max="12542" width="11.453125" style="11"/>
    <col min="12543" max="12543" width="8.7265625" style="11" customWidth="1"/>
    <col min="12544" max="12544" width="50.453125" style="11" customWidth="1"/>
    <col min="12545" max="12545" width="16" style="11" customWidth="1"/>
    <col min="12546" max="12546" width="13.81640625" style="11" customWidth="1"/>
    <col min="12547" max="12547" width="8.1796875" style="11" customWidth="1"/>
    <col min="12548" max="12549" width="8.7265625" style="11" customWidth="1"/>
    <col min="12550" max="12550" width="43.54296875" style="11" customWidth="1"/>
    <col min="12551" max="12551" width="22.453125" style="11" customWidth="1"/>
    <col min="12552" max="12552" width="20.81640625" style="11" customWidth="1"/>
    <col min="12553" max="12553" width="8.453125" style="11" customWidth="1"/>
    <col min="12554" max="12798" width="11.453125" style="11"/>
    <col min="12799" max="12799" width="8.7265625" style="11" customWidth="1"/>
    <col min="12800" max="12800" width="50.453125" style="11" customWidth="1"/>
    <col min="12801" max="12801" width="16" style="11" customWidth="1"/>
    <col min="12802" max="12802" width="13.81640625" style="11" customWidth="1"/>
    <col min="12803" max="12803" width="8.1796875" style="11" customWidth="1"/>
    <col min="12804" max="12805" width="8.7265625" style="11" customWidth="1"/>
    <col min="12806" max="12806" width="43.54296875" style="11" customWidth="1"/>
    <col min="12807" max="12807" width="22.453125" style="11" customWidth="1"/>
    <col min="12808" max="12808" width="20.81640625" style="11" customWidth="1"/>
    <col min="12809" max="12809" width="8.453125" style="11" customWidth="1"/>
    <col min="12810" max="13054" width="11.453125" style="11"/>
    <col min="13055" max="13055" width="8.7265625" style="11" customWidth="1"/>
    <col min="13056" max="13056" width="50.453125" style="11" customWidth="1"/>
    <col min="13057" max="13057" width="16" style="11" customWidth="1"/>
    <col min="13058" max="13058" width="13.81640625" style="11" customWidth="1"/>
    <col min="13059" max="13059" width="8.1796875" style="11" customWidth="1"/>
    <col min="13060" max="13061" width="8.7265625" style="11" customWidth="1"/>
    <col min="13062" max="13062" width="43.54296875" style="11" customWidth="1"/>
    <col min="13063" max="13063" width="22.453125" style="11" customWidth="1"/>
    <col min="13064" max="13064" width="20.81640625" style="11" customWidth="1"/>
    <col min="13065" max="13065" width="8.453125" style="11" customWidth="1"/>
    <col min="13066" max="13310" width="11.453125" style="11"/>
    <col min="13311" max="13311" width="8.7265625" style="11" customWidth="1"/>
    <col min="13312" max="13312" width="50.453125" style="11" customWidth="1"/>
    <col min="13313" max="13313" width="16" style="11" customWidth="1"/>
    <col min="13314" max="13314" width="13.81640625" style="11" customWidth="1"/>
    <col min="13315" max="13315" width="8.1796875" style="11" customWidth="1"/>
    <col min="13316" max="13317" width="8.7265625" style="11" customWidth="1"/>
    <col min="13318" max="13318" width="43.54296875" style="11" customWidth="1"/>
    <col min="13319" max="13319" width="22.453125" style="11" customWidth="1"/>
    <col min="13320" max="13320" width="20.81640625" style="11" customWidth="1"/>
    <col min="13321" max="13321" width="8.453125" style="11" customWidth="1"/>
    <col min="13322" max="13566" width="11.453125" style="11"/>
    <col min="13567" max="13567" width="8.7265625" style="11" customWidth="1"/>
    <col min="13568" max="13568" width="50.453125" style="11" customWidth="1"/>
    <col min="13569" max="13569" width="16" style="11" customWidth="1"/>
    <col min="13570" max="13570" width="13.81640625" style="11" customWidth="1"/>
    <col min="13571" max="13571" width="8.1796875" style="11" customWidth="1"/>
    <col min="13572" max="13573" width="8.7265625" style="11" customWidth="1"/>
    <col min="13574" max="13574" width="43.54296875" style="11" customWidth="1"/>
    <col min="13575" max="13575" width="22.453125" style="11" customWidth="1"/>
    <col min="13576" max="13576" width="20.81640625" style="11" customWidth="1"/>
    <col min="13577" max="13577" width="8.453125" style="11" customWidth="1"/>
    <col min="13578" max="13822" width="11.453125" style="11"/>
    <col min="13823" max="13823" width="8.7265625" style="11" customWidth="1"/>
    <col min="13824" max="13824" width="50.453125" style="11" customWidth="1"/>
    <col min="13825" max="13825" width="16" style="11" customWidth="1"/>
    <col min="13826" max="13826" width="13.81640625" style="11" customWidth="1"/>
    <col min="13827" max="13827" width="8.1796875" style="11" customWidth="1"/>
    <col min="13828" max="13829" width="8.7265625" style="11" customWidth="1"/>
    <col min="13830" max="13830" width="43.54296875" style="11" customWidth="1"/>
    <col min="13831" max="13831" width="22.453125" style="11" customWidth="1"/>
    <col min="13832" max="13832" width="20.81640625" style="11" customWidth="1"/>
    <col min="13833" max="13833" width="8.453125" style="11" customWidth="1"/>
    <col min="13834" max="14078" width="11.453125" style="11"/>
    <col min="14079" max="14079" width="8.7265625" style="11" customWidth="1"/>
    <col min="14080" max="14080" width="50.453125" style="11" customWidth="1"/>
    <col min="14081" max="14081" width="16" style="11" customWidth="1"/>
    <col min="14082" max="14082" width="13.81640625" style="11" customWidth="1"/>
    <col min="14083" max="14083" width="8.1796875" style="11" customWidth="1"/>
    <col min="14084" max="14085" width="8.7265625" style="11" customWidth="1"/>
    <col min="14086" max="14086" width="43.54296875" style="11" customWidth="1"/>
    <col min="14087" max="14087" width="22.453125" style="11" customWidth="1"/>
    <col min="14088" max="14088" width="20.81640625" style="11" customWidth="1"/>
    <col min="14089" max="14089" width="8.453125" style="11" customWidth="1"/>
    <col min="14090" max="14334" width="11.453125" style="11"/>
    <col min="14335" max="14335" width="8.7265625" style="11" customWidth="1"/>
    <col min="14336" max="14336" width="50.453125" style="11" customWidth="1"/>
    <col min="14337" max="14337" width="16" style="11" customWidth="1"/>
    <col min="14338" max="14338" width="13.81640625" style="11" customWidth="1"/>
    <col min="14339" max="14339" width="8.1796875" style="11" customWidth="1"/>
    <col min="14340" max="14341" width="8.7265625" style="11" customWidth="1"/>
    <col min="14342" max="14342" width="43.54296875" style="11" customWidth="1"/>
    <col min="14343" max="14343" width="22.453125" style="11" customWidth="1"/>
    <col min="14344" max="14344" width="20.81640625" style="11" customWidth="1"/>
    <col min="14345" max="14345" width="8.453125" style="11" customWidth="1"/>
    <col min="14346" max="14590" width="11.453125" style="11"/>
    <col min="14591" max="14591" width="8.7265625" style="11" customWidth="1"/>
    <col min="14592" max="14592" width="50.453125" style="11" customWidth="1"/>
    <col min="14593" max="14593" width="16" style="11" customWidth="1"/>
    <col min="14594" max="14594" width="13.81640625" style="11" customWidth="1"/>
    <col min="14595" max="14595" width="8.1796875" style="11" customWidth="1"/>
    <col min="14596" max="14597" width="8.7265625" style="11" customWidth="1"/>
    <col min="14598" max="14598" width="43.54296875" style="11" customWidth="1"/>
    <col min="14599" max="14599" width="22.453125" style="11" customWidth="1"/>
    <col min="14600" max="14600" width="20.81640625" style="11" customWidth="1"/>
    <col min="14601" max="14601" width="8.453125" style="11" customWidth="1"/>
    <col min="14602" max="14846" width="11.453125" style="11"/>
    <col min="14847" max="14847" width="8.7265625" style="11" customWidth="1"/>
    <col min="14848" max="14848" width="50.453125" style="11" customWidth="1"/>
    <col min="14849" max="14849" width="16" style="11" customWidth="1"/>
    <col min="14850" max="14850" width="13.81640625" style="11" customWidth="1"/>
    <col min="14851" max="14851" width="8.1796875" style="11" customWidth="1"/>
    <col min="14852" max="14853" width="8.7265625" style="11" customWidth="1"/>
    <col min="14854" max="14854" width="43.54296875" style="11" customWidth="1"/>
    <col min="14855" max="14855" width="22.453125" style="11" customWidth="1"/>
    <col min="14856" max="14856" width="20.81640625" style="11" customWidth="1"/>
    <col min="14857" max="14857" width="8.453125" style="11" customWidth="1"/>
    <col min="14858" max="15102" width="11.453125" style="11"/>
    <col min="15103" max="15103" width="8.7265625" style="11" customWidth="1"/>
    <col min="15104" max="15104" width="50.453125" style="11" customWidth="1"/>
    <col min="15105" max="15105" width="16" style="11" customWidth="1"/>
    <col min="15106" max="15106" width="13.81640625" style="11" customWidth="1"/>
    <col min="15107" max="15107" width="8.1796875" style="11" customWidth="1"/>
    <col min="15108" max="15109" width="8.7265625" style="11" customWidth="1"/>
    <col min="15110" max="15110" width="43.54296875" style="11" customWidth="1"/>
    <col min="15111" max="15111" width="22.453125" style="11" customWidth="1"/>
    <col min="15112" max="15112" width="20.81640625" style="11" customWidth="1"/>
    <col min="15113" max="15113" width="8.453125" style="11" customWidth="1"/>
    <col min="15114" max="15358" width="11.453125" style="11"/>
    <col min="15359" max="15359" width="8.7265625" style="11" customWidth="1"/>
    <col min="15360" max="15360" width="50.453125" style="11" customWidth="1"/>
    <col min="15361" max="15361" width="16" style="11" customWidth="1"/>
    <col min="15362" max="15362" width="13.81640625" style="11" customWidth="1"/>
    <col min="15363" max="15363" width="8.1796875" style="11" customWidth="1"/>
    <col min="15364" max="15365" width="8.7265625" style="11" customWidth="1"/>
    <col min="15366" max="15366" width="43.54296875" style="11" customWidth="1"/>
    <col min="15367" max="15367" width="22.453125" style="11" customWidth="1"/>
    <col min="15368" max="15368" width="20.81640625" style="11" customWidth="1"/>
    <col min="15369" max="15369" width="8.453125" style="11" customWidth="1"/>
    <col min="15370" max="15614" width="11.453125" style="11"/>
    <col min="15615" max="15615" width="8.7265625" style="11" customWidth="1"/>
    <col min="15616" max="15616" width="50.453125" style="11" customWidth="1"/>
    <col min="15617" max="15617" width="16" style="11" customWidth="1"/>
    <col min="15618" max="15618" width="13.81640625" style="11" customWidth="1"/>
    <col min="15619" max="15619" width="8.1796875" style="11" customWidth="1"/>
    <col min="15620" max="15621" width="8.7265625" style="11" customWidth="1"/>
    <col min="15622" max="15622" width="43.54296875" style="11" customWidth="1"/>
    <col min="15623" max="15623" width="22.453125" style="11" customWidth="1"/>
    <col min="15624" max="15624" width="20.81640625" style="11" customWidth="1"/>
    <col min="15625" max="15625" width="8.453125" style="11" customWidth="1"/>
    <col min="15626" max="15870" width="11.453125" style="11"/>
    <col min="15871" max="15871" width="8.7265625" style="11" customWidth="1"/>
    <col min="15872" max="15872" width="50.453125" style="11" customWidth="1"/>
    <col min="15873" max="15873" width="16" style="11" customWidth="1"/>
    <col min="15874" max="15874" width="13.81640625" style="11" customWidth="1"/>
    <col min="15875" max="15875" width="8.1796875" style="11" customWidth="1"/>
    <col min="15876" max="15877" width="8.7265625" style="11" customWidth="1"/>
    <col min="15878" max="15878" width="43.54296875" style="11" customWidth="1"/>
    <col min="15879" max="15879" width="22.453125" style="11" customWidth="1"/>
    <col min="15880" max="15880" width="20.81640625" style="11" customWidth="1"/>
    <col min="15881" max="15881" width="8.453125" style="11" customWidth="1"/>
    <col min="15882" max="16126" width="11.453125" style="11"/>
    <col min="16127" max="16127" width="8.7265625" style="11" customWidth="1"/>
    <col min="16128" max="16128" width="50.453125" style="11" customWidth="1"/>
    <col min="16129" max="16129" width="16" style="11" customWidth="1"/>
    <col min="16130" max="16130" width="13.81640625" style="11" customWidth="1"/>
    <col min="16131" max="16131" width="8.1796875" style="11" customWidth="1"/>
    <col min="16132" max="16133" width="8.7265625" style="11" customWidth="1"/>
    <col min="16134" max="16134" width="43.54296875" style="11" customWidth="1"/>
    <col min="16135" max="16135" width="22.453125" style="11" customWidth="1"/>
    <col min="16136" max="16136" width="20.81640625" style="11" customWidth="1"/>
    <col min="16137" max="16137" width="8.453125" style="11" customWidth="1"/>
    <col min="16138" max="16384" width="11.453125" style="11"/>
  </cols>
  <sheetData>
    <row r="1" spans="1:12" ht="10.5" x14ac:dyDescent="0.2">
      <c r="A1" s="131"/>
      <c r="B1" s="131"/>
      <c r="C1" s="131"/>
      <c r="D1" s="131"/>
      <c r="E1" s="131"/>
      <c r="F1" s="131"/>
      <c r="G1" s="131"/>
      <c r="H1" s="9"/>
    </row>
    <row r="2" spans="1:12" ht="10.5" x14ac:dyDescent="0.2">
      <c r="A2" s="8" t="s">
        <v>53</v>
      </c>
      <c r="B2" s="8"/>
      <c r="C2" s="8"/>
      <c r="D2" s="8"/>
      <c r="E2" s="8"/>
      <c r="F2" s="8"/>
      <c r="G2" s="8"/>
      <c r="H2" s="9"/>
    </row>
    <row r="3" spans="1:12" ht="10.5" x14ac:dyDescent="0.2">
      <c r="A3" s="131"/>
      <c r="B3" s="131"/>
      <c r="C3" s="131"/>
      <c r="D3" s="131"/>
      <c r="E3" s="131"/>
      <c r="F3" s="131"/>
      <c r="G3" s="131"/>
      <c r="H3" s="9"/>
    </row>
    <row r="4" spans="1:12" ht="14.5" x14ac:dyDescent="0.2">
      <c r="A4" s="12" t="s">
        <v>15</v>
      </c>
      <c r="B4" s="12"/>
      <c r="C4" s="99"/>
      <c r="D4" s="99"/>
      <c r="E4" s="99"/>
      <c r="F4" s="99"/>
      <c r="G4" s="8"/>
      <c r="H4" s="8"/>
      <c r="I4" s="8"/>
    </row>
    <row r="5" spans="1:12" ht="10.5" x14ac:dyDescent="0.2">
      <c r="A5" s="12" t="s">
        <v>55</v>
      </c>
      <c r="B5" s="12"/>
      <c r="C5" s="12"/>
      <c r="D5" s="12"/>
      <c r="E5" s="13"/>
      <c r="F5" s="136"/>
      <c r="G5" s="137"/>
      <c r="H5" s="8"/>
      <c r="I5" s="8"/>
      <c r="J5" s="120"/>
    </row>
    <row r="6" spans="1:12" ht="10.5" x14ac:dyDescent="0.2">
      <c r="A6" s="14"/>
      <c r="B6" s="14"/>
      <c r="C6" s="14"/>
      <c r="D6" s="14"/>
      <c r="E6" s="12"/>
      <c r="F6" s="8"/>
      <c r="G6" s="8"/>
      <c r="H6" s="9"/>
      <c r="I6" s="9"/>
    </row>
    <row r="7" spans="1:12" ht="10.5" x14ac:dyDescent="0.2">
      <c r="A7" s="132"/>
      <c r="B7" s="133"/>
      <c r="C7" s="15"/>
      <c r="D7" s="15"/>
      <c r="E7" s="8"/>
      <c r="F7" s="134"/>
      <c r="G7" s="135"/>
      <c r="H7" s="8"/>
      <c r="I7" s="8"/>
      <c r="J7" s="16"/>
    </row>
    <row r="8" spans="1:12" ht="11" thickBot="1" x14ac:dyDescent="0.25">
      <c r="A8" s="8"/>
      <c r="B8" s="8"/>
      <c r="C8" s="8"/>
      <c r="D8" s="8"/>
      <c r="E8" s="8"/>
      <c r="F8" s="8"/>
      <c r="G8" s="8"/>
      <c r="H8" s="8"/>
      <c r="I8" s="8"/>
      <c r="J8" s="16"/>
    </row>
    <row r="9" spans="1:12" ht="11" thickBot="1" x14ac:dyDescent="0.25">
      <c r="A9" s="17" t="s">
        <v>0</v>
      </c>
      <c r="B9" s="17" t="s">
        <v>1</v>
      </c>
      <c r="C9" s="17" t="s">
        <v>2</v>
      </c>
      <c r="D9" s="17" t="s">
        <v>3</v>
      </c>
      <c r="E9" s="18"/>
      <c r="F9" s="19" t="s">
        <v>0</v>
      </c>
      <c r="G9" s="19" t="s">
        <v>1</v>
      </c>
      <c r="H9" s="19" t="s">
        <v>2</v>
      </c>
      <c r="I9" s="20" t="s">
        <v>3</v>
      </c>
      <c r="J9" s="16"/>
    </row>
    <row r="10" spans="1:12" ht="21.5" thickBot="1" x14ac:dyDescent="0.25">
      <c r="A10" s="21" t="s">
        <v>44</v>
      </c>
      <c r="B10" s="22">
        <f>SUM(B11:B16)</f>
        <v>973.62</v>
      </c>
      <c r="C10" s="23">
        <f>SUM(C11:C21)</f>
        <v>330</v>
      </c>
      <c r="D10" s="24">
        <f>IF(C10="","",B10/C10)</f>
        <v>2.9503636363636363</v>
      </c>
      <c r="E10" s="25"/>
      <c r="F10" s="103" t="s">
        <v>22</v>
      </c>
      <c r="G10" s="122">
        <v>19108.900000000001</v>
      </c>
      <c r="H10" s="26">
        <f>SUM(H11:H13)</f>
        <v>8234.25</v>
      </c>
      <c r="I10" s="116"/>
      <c r="J10" s="128"/>
      <c r="K10" s="128"/>
      <c r="L10" s="121"/>
    </row>
    <row r="11" spans="1:12" ht="10.5" x14ac:dyDescent="0.2">
      <c r="A11" s="102" t="s">
        <v>18</v>
      </c>
      <c r="B11" s="1">
        <v>25</v>
      </c>
      <c r="C11" s="28"/>
      <c r="D11" s="29" t="str">
        <f t="shared" ref="D11:D19" si="0">IF(C11="","",B11/C11)</f>
        <v/>
      </c>
      <c r="E11" s="30"/>
      <c r="F11" s="102" t="s">
        <v>50</v>
      </c>
      <c r="G11" s="2">
        <v>7.29</v>
      </c>
      <c r="H11" s="2">
        <v>162.24</v>
      </c>
      <c r="I11" s="117"/>
      <c r="J11" s="128"/>
      <c r="K11" s="128"/>
      <c r="L11" s="120"/>
    </row>
    <row r="12" spans="1:12" ht="10.5" x14ac:dyDescent="0.2">
      <c r="A12" s="123" t="s">
        <v>19</v>
      </c>
      <c r="B12" s="3">
        <v>100</v>
      </c>
      <c r="C12" s="31"/>
      <c r="D12" s="32" t="str">
        <f t="shared" si="0"/>
        <v/>
      </c>
      <c r="E12" s="30"/>
      <c r="F12" s="102" t="s">
        <v>51</v>
      </c>
      <c r="G12" s="2">
        <v>5823.3</v>
      </c>
      <c r="H12" s="2">
        <v>8072.01</v>
      </c>
      <c r="I12" s="118">
        <f>IF(H12="","",G12/H12)</f>
        <v>0.72141882876755603</v>
      </c>
      <c r="J12" s="128"/>
      <c r="K12" s="128"/>
      <c r="L12" s="120"/>
    </row>
    <row r="13" spans="1:12" ht="10.5" customHeight="1" x14ac:dyDescent="0.2">
      <c r="A13" s="123" t="s">
        <v>20</v>
      </c>
      <c r="B13" s="3">
        <v>138</v>
      </c>
      <c r="C13" s="35"/>
      <c r="D13" s="32" t="str">
        <f t="shared" si="0"/>
        <v/>
      </c>
      <c r="E13" s="30"/>
      <c r="F13" s="102" t="s">
        <v>54</v>
      </c>
      <c r="G13" s="2">
        <v>2911</v>
      </c>
      <c r="H13" s="124">
        <v>0</v>
      </c>
      <c r="I13" s="117"/>
      <c r="J13" s="128"/>
      <c r="K13" s="128"/>
      <c r="L13" s="120"/>
    </row>
    <row r="14" spans="1:12" ht="10.5" customHeight="1" x14ac:dyDescent="0.2">
      <c r="A14" s="123" t="s">
        <v>16</v>
      </c>
      <c r="B14" s="3">
        <v>314.62</v>
      </c>
      <c r="C14" s="31">
        <v>300</v>
      </c>
      <c r="D14" s="32">
        <f t="shared" si="0"/>
        <v>1.0487333333333333</v>
      </c>
      <c r="E14" s="30"/>
      <c r="F14" s="102" t="s">
        <v>13</v>
      </c>
      <c r="G14" s="2">
        <v>2912.3</v>
      </c>
      <c r="H14" s="4">
        <v>0</v>
      </c>
      <c r="I14" s="119"/>
      <c r="J14" s="128"/>
      <c r="K14" s="128"/>
      <c r="L14" s="120"/>
    </row>
    <row r="15" spans="1:12" ht="10.5" customHeight="1" x14ac:dyDescent="0.2">
      <c r="A15" s="123" t="s">
        <v>17</v>
      </c>
      <c r="B15" s="3">
        <v>42.76</v>
      </c>
      <c r="C15" s="31"/>
      <c r="D15" s="32"/>
      <c r="E15" s="30"/>
      <c r="F15" s="105" t="s">
        <v>52</v>
      </c>
      <c r="G15" s="2">
        <v>11886.87</v>
      </c>
      <c r="H15" s="2"/>
      <c r="I15" s="18"/>
      <c r="J15" s="128"/>
      <c r="K15" s="129"/>
      <c r="L15" s="120"/>
    </row>
    <row r="16" spans="1:12" ht="10.5" customHeight="1" x14ac:dyDescent="0.2">
      <c r="A16" s="104" t="s">
        <v>14</v>
      </c>
      <c r="B16" s="3">
        <v>353.24</v>
      </c>
      <c r="C16" s="65"/>
      <c r="D16" s="32"/>
      <c r="E16" s="30"/>
      <c r="F16" s="108"/>
      <c r="G16" s="2"/>
      <c r="H16" s="2"/>
      <c r="I16" s="18"/>
      <c r="J16" s="16"/>
    </row>
    <row r="17" spans="1:12" ht="11" thickBot="1" x14ac:dyDescent="0.25">
      <c r="A17" s="125"/>
      <c r="B17" s="126"/>
      <c r="C17" s="31">
        <v>30</v>
      </c>
      <c r="D17" s="32">
        <f t="shared" si="0"/>
        <v>0</v>
      </c>
      <c r="E17" s="30"/>
      <c r="F17" s="36" t="s">
        <v>26</v>
      </c>
      <c r="G17" s="37">
        <f>SUM(G18:G20)</f>
        <v>3365.7</v>
      </c>
      <c r="H17" s="38">
        <f>SUM(H18:H24)</f>
        <v>2640</v>
      </c>
      <c r="I17" s="39">
        <f>IF(H17="","",G17/H17)</f>
        <v>1.2748863636363637</v>
      </c>
      <c r="J17" s="16"/>
    </row>
    <row r="18" spans="1:12" ht="11" thickBot="1" x14ac:dyDescent="0.25">
      <c r="A18" s="21" t="s">
        <v>23</v>
      </c>
      <c r="B18" s="47">
        <f>SUM(B19:B20)</f>
        <v>291.43</v>
      </c>
      <c r="C18" s="35">
        <v>0</v>
      </c>
      <c r="D18" s="32"/>
      <c r="E18" s="30"/>
      <c r="F18" s="102" t="s">
        <v>58</v>
      </c>
      <c r="G18" s="2">
        <v>2505.6999999999998</v>
      </c>
      <c r="H18" s="41"/>
      <c r="I18" s="42"/>
      <c r="J18" s="16"/>
    </row>
    <row r="19" spans="1:12" ht="11" customHeight="1" x14ac:dyDescent="0.2">
      <c r="A19" s="102" t="s">
        <v>21</v>
      </c>
      <c r="B19" s="1">
        <v>86.4</v>
      </c>
      <c r="C19" s="31"/>
      <c r="D19" s="32" t="str">
        <f t="shared" si="0"/>
        <v/>
      </c>
      <c r="E19" s="30"/>
      <c r="F19" s="127" t="s">
        <v>57</v>
      </c>
      <c r="G19" s="2">
        <v>300</v>
      </c>
      <c r="H19" s="44">
        <v>440</v>
      </c>
      <c r="I19" s="34">
        <f>IF(H19="","",G19/H19)</f>
        <v>0.68181818181818177</v>
      </c>
      <c r="J19" s="16"/>
    </row>
    <row r="20" spans="1:12" ht="11" customHeight="1" thickBot="1" x14ac:dyDescent="0.25">
      <c r="A20" s="102" t="s">
        <v>4</v>
      </c>
      <c r="B20" s="1">
        <v>205.03</v>
      </c>
      <c r="C20" s="31"/>
      <c r="D20" s="32" t="str">
        <f>IF(C20="","",B21/C20)</f>
        <v/>
      </c>
      <c r="E20" s="45"/>
      <c r="F20" s="102" t="s">
        <v>59</v>
      </c>
      <c r="G20" s="2">
        <v>560</v>
      </c>
      <c r="H20" s="44">
        <v>2000</v>
      </c>
      <c r="I20" s="42"/>
      <c r="J20" s="16"/>
    </row>
    <row r="21" spans="1:12" ht="11" thickBot="1" x14ac:dyDescent="0.25">
      <c r="A21" s="111"/>
      <c r="B21" s="110"/>
      <c r="C21" s="46">
        <v>0</v>
      </c>
      <c r="D21" s="32"/>
      <c r="E21" s="45"/>
      <c r="F21" s="102"/>
      <c r="G21" s="31"/>
      <c r="H21" s="44"/>
      <c r="I21" s="34" t="str">
        <f t="shared" ref="I21:I24" si="1">IF(H21="","",G21/H21)</f>
        <v/>
      </c>
      <c r="J21" s="16"/>
    </row>
    <row r="22" spans="1:12" ht="11" thickBot="1" x14ac:dyDescent="0.25">
      <c r="A22" s="50" t="s">
        <v>43</v>
      </c>
      <c r="B22" s="51">
        <f>SUM(B23:B24)</f>
        <v>224.1</v>
      </c>
      <c r="C22" s="48">
        <f>SUM(C23:C24)</f>
        <v>180</v>
      </c>
      <c r="D22" s="24">
        <f>IF(C22="","",B22/C22)</f>
        <v>1.2449999999999999</v>
      </c>
      <c r="E22" s="45"/>
      <c r="F22" s="52" t="s">
        <v>25</v>
      </c>
      <c r="G22" s="53">
        <f>SUM(G23:G26)</f>
        <v>650</v>
      </c>
      <c r="H22" s="44">
        <v>200</v>
      </c>
      <c r="I22" s="34">
        <f t="shared" si="1"/>
        <v>3.25</v>
      </c>
      <c r="J22" s="16"/>
    </row>
    <row r="23" spans="1:12" ht="11" thickBot="1" x14ac:dyDescent="0.25">
      <c r="A23" s="102" t="s">
        <v>35</v>
      </c>
      <c r="B23" s="1">
        <v>116.1</v>
      </c>
      <c r="C23" s="31"/>
      <c r="D23" s="49" t="str">
        <f>IF(C23="","",B25/C23)</f>
        <v/>
      </c>
      <c r="E23" s="45"/>
      <c r="F23" s="102" t="s">
        <v>5</v>
      </c>
      <c r="G23" s="54"/>
      <c r="H23" s="44">
        <v>0</v>
      </c>
      <c r="I23" s="34"/>
      <c r="J23" s="16"/>
    </row>
    <row r="24" spans="1:12" ht="11" thickBot="1" x14ac:dyDescent="0.25">
      <c r="A24" s="109" t="s">
        <v>56</v>
      </c>
      <c r="B24" s="1">
        <v>108</v>
      </c>
      <c r="C24" s="31">
        <v>180</v>
      </c>
      <c r="D24" s="32">
        <f t="shared" ref="D24:D38" si="2">IF(C24="","",B24/C24)</f>
        <v>0.6</v>
      </c>
      <c r="E24" s="45"/>
      <c r="F24" s="102" t="s">
        <v>6</v>
      </c>
      <c r="G24" s="5">
        <v>0</v>
      </c>
      <c r="H24" s="44"/>
      <c r="I24" s="42" t="str">
        <f t="shared" si="1"/>
        <v/>
      </c>
      <c r="J24" s="16"/>
    </row>
    <row r="25" spans="1:12" ht="11" thickBot="1" x14ac:dyDescent="0.25">
      <c r="A25" s="111"/>
      <c r="B25" s="110"/>
      <c r="C25" s="48">
        <f>SUM(C26:C26)</f>
        <v>50</v>
      </c>
      <c r="D25" s="24">
        <f t="shared" si="2"/>
        <v>0</v>
      </c>
      <c r="E25" s="45"/>
      <c r="F25" s="102" t="s">
        <v>7</v>
      </c>
      <c r="G25" s="5">
        <v>0</v>
      </c>
      <c r="H25" s="44">
        <v>0</v>
      </c>
      <c r="I25" s="42"/>
      <c r="J25" s="16"/>
    </row>
    <row r="26" spans="1:12" ht="11" thickBot="1" x14ac:dyDescent="0.25">
      <c r="A26" s="50" t="s">
        <v>37</v>
      </c>
      <c r="B26" s="51">
        <v>560</v>
      </c>
      <c r="C26" s="31">
        <v>50</v>
      </c>
      <c r="D26" s="32">
        <f t="shared" si="2"/>
        <v>11.2</v>
      </c>
      <c r="E26" s="45"/>
      <c r="F26" s="102" t="s">
        <v>8</v>
      </c>
      <c r="G26" s="5">
        <v>650</v>
      </c>
      <c r="H26" s="44">
        <v>1950</v>
      </c>
      <c r="I26" s="42"/>
      <c r="J26" s="16"/>
    </row>
    <row r="27" spans="1:12" ht="11" thickBot="1" x14ac:dyDescent="0.25">
      <c r="A27" s="102" t="s">
        <v>24</v>
      </c>
      <c r="B27" s="1">
        <v>560</v>
      </c>
      <c r="C27" s="48" t="e">
        <f>SUM(C28:C30)</f>
        <v>#REF!</v>
      </c>
      <c r="D27" s="24" t="e">
        <f t="shared" si="2"/>
        <v>#REF!</v>
      </c>
      <c r="E27" s="45"/>
      <c r="F27" s="106"/>
      <c r="G27" s="107"/>
      <c r="H27" s="54" t="e">
        <f>IF('[1]Budget prévisionnel'!E24=0,"",'[1]Budget prévisionnel'!E24)</f>
        <v>#REF!</v>
      </c>
      <c r="I27" s="42" t="e">
        <f>IF(H27="","",#REF!/H27)</f>
        <v>#REF!</v>
      </c>
    </row>
    <row r="28" spans="1:12" ht="11" thickBot="1" x14ac:dyDescent="0.25">
      <c r="A28" s="27"/>
      <c r="B28" s="1"/>
      <c r="C28" s="31"/>
      <c r="D28" s="32" t="str">
        <f t="shared" si="2"/>
        <v/>
      </c>
      <c r="E28" s="45"/>
      <c r="F28" s="57" t="s">
        <v>27</v>
      </c>
      <c r="G28" s="53">
        <f>SUM(G29:G31)</f>
        <v>1960</v>
      </c>
      <c r="H28" s="54"/>
      <c r="I28" s="42"/>
    </row>
    <row r="29" spans="1:12" ht="11" thickBot="1" x14ac:dyDescent="0.25">
      <c r="A29" s="21" t="s">
        <v>38</v>
      </c>
      <c r="B29" s="47">
        <f>SUM(B30:B31)</f>
        <v>217.88</v>
      </c>
      <c r="C29" s="31" t="e">
        <f>IF('[1]Budget prévisionnel'!C29=0,"",'[1]Budget prévisionnel'!C29)</f>
        <v>#REF!</v>
      </c>
      <c r="D29" s="32" t="e">
        <f t="shared" si="2"/>
        <v>#REF!</v>
      </c>
      <c r="E29" s="45"/>
      <c r="F29" s="102" t="s">
        <v>9</v>
      </c>
      <c r="G29" s="5">
        <v>1720</v>
      </c>
      <c r="H29" s="54"/>
      <c r="I29" s="42"/>
      <c r="J29" s="14"/>
      <c r="K29" s="14"/>
      <c r="L29" s="14"/>
    </row>
    <row r="30" spans="1:12" ht="10.5" x14ac:dyDescent="0.2">
      <c r="A30" s="102" t="s">
        <v>34</v>
      </c>
      <c r="B30" s="1">
        <v>167.88</v>
      </c>
      <c r="C30" s="31">
        <v>100</v>
      </c>
      <c r="D30" s="32">
        <f t="shared" si="2"/>
        <v>1.6787999999999998</v>
      </c>
      <c r="E30" s="30"/>
      <c r="F30" s="102" t="s">
        <v>10</v>
      </c>
      <c r="G30" s="5">
        <v>240</v>
      </c>
      <c r="H30" s="55">
        <v>650</v>
      </c>
      <c r="I30" s="34">
        <f>IF(H30="","",G30/H30)</f>
        <v>0.36923076923076925</v>
      </c>
      <c r="J30" s="14"/>
      <c r="K30" s="14"/>
      <c r="L30" s="14"/>
    </row>
    <row r="31" spans="1:12" ht="11" thickBot="1" x14ac:dyDescent="0.25">
      <c r="A31" s="102" t="s">
        <v>33</v>
      </c>
      <c r="B31" s="1">
        <v>50</v>
      </c>
      <c r="C31" s="31">
        <v>4200</v>
      </c>
      <c r="D31" s="32">
        <f t="shared" si="2"/>
        <v>1.1904761904761904E-2</v>
      </c>
      <c r="E31" s="30"/>
      <c r="F31" s="40"/>
      <c r="G31" s="5"/>
      <c r="H31" s="54" t="e">
        <f>IF('[1]Budget prévisionnel'!E34=0,"",'[1]Budget prévisionnel'!E34)</f>
        <v>#REF!</v>
      </c>
      <c r="I31" s="42" t="e">
        <f>IF(H31="","",G39/H31)</f>
        <v>#REF!</v>
      </c>
      <c r="J31" s="14"/>
      <c r="K31" s="14"/>
      <c r="L31" s="14"/>
    </row>
    <row r="32" spans="1:12" ht="11" thickBot="1" x14ac:dyDescent="0.25">
      <c r="A32" s="109"/>
      <c r="B32" s="110"/>
      <c r="C32" s="31"/>
      <c r="D32" s="32" t="str">
        <f t="shared" si="2"/>
        <v/>
      </c>
      <c r="E32" s="30"/>
      <c r="F32" s="52" t="s">
        <v>28</v>
      </c>
      <c r="G32" s="53">
        <f>G33</f>
        <v>38.479999999999997</v>
      </c>
      <c r="H32" s="54" t="e">
        <f>IF('[1]Budget prévisionnel'!E35=0,"",'[1]Budget prévisionnel'!E35)</f>
        <v>#REF!</v>
      </c>
      <c r="I32" s="42" t="e">
        <f>IF(H32="","",#REF!/H32)</f>
        <v>#REF!</v>
      </c>
      <c r="J32" s="14"/>
      <c r="K32" s="14"/>
      <c r="L32" s="14"/>
    </row>
    <row r="33" spans="1:12" ht="11" thickBot="1" x14ac:dyDescent="0.25">
      <c r="A33" s="63" t="s">
        <v>39</v>
      </c>
      <c r="B33" s="60">
        <f>SUM(B34:B36)</f>
        <v>10890.11</v>
      </c>
      <c r="C33" s="31">
        <v>4000</v>
      </c>
      <c r="D33" s="32">
        <f t="shared" si="2"/>
        <v>2.7225275</v>
      </c>
      <c r="E33" s="30"/>
      <c r="F33" s="102" t="s">
        <v>11</v>
      </c>
      <c r="G33" s="5">
        <v>38.479999999999997</v>
      </c>
      <c r="H33" s="54" t="e">
        <f>IF('[1]Budget prévisionnel'!E36=0,"",'[1]Budget prévisionnel'!E36)</f>
        <v>#REF!</v>
      </c>
      <c r="I33" s="42" t="e">
        <f>IF(H33="","",#REF!/H33)</f>
        <v>#REF!</v>
      </c>
      <c r="J33" s="14"/>
      <c r="K33" s="14"/>
      <c r="L33" s="14"/>
    </row>
    <row r="34" spans="1:12" ht="11" thickBot="1" x14ac:dyDescent="0.25">
      <c r="A34" s="102" t="s">
        <v>40</v>
      </c>
      <c r="B34" s="1">
        <v>7550.18</v>
      </c>
      <c r="C34" s="31">
        <v>870</v>
      </c>
      <c r="D34" s="32">
        <f t="shared" si="2"/>
        <v>8.6783678160919546</v>
      </c>
      <c r="E34" s="30"/>
      <c r="F34" s="43"/>
      <c r="G34" s="6"/>
      <c r="H34" s="54"/>
      <c r="I34" s="42"/>
      <c r="J34" s="14"/>
      <c r="K34" s="14"/>
      <c r="L34" s="14"/>
    </row>
    <row r="35" spans="1:12" ht="11" thickBot="1" x14ac:dyDescent="0.25">
      <c r="A35" s="102" t="s">
        <v>41</v>
      </c>
      <c r="B35" s="1"/>
      <c r="C35" s="31">
        <v>50</v>
      </c>
      <c r="D35" s="32">
        <f t="shared" si="2"/>
        <v>0</v>
      </c>
      <c r="E35" s="30"/>
      <c r="F35" s="21" t="s">
        <v>36</v>
      </c>
      <c r="G35" s="53">
        <f>SUM(G36:G39)</f>
        <v>5790</v>
      </c>
      <c r="H35" s="54"/>
      <c r="I35" s="42"/>
      <c r="J35" s="14"/>
      <c r="K35" s="14"/>
      <c r="L35" s="14"/>
    </row>
    <row r="36" spans="1:12" ht="11" thickBot="1" x14ac:dyDescent="0.25">
      <c r="A36" s="102" t="s">
        <v>42</v>
      </c>
      <c r="B36" s="1">
        <v>3339.93</v>
      </c>
      <c r="C36" s="48">
        <f>SUM(C37:C38)</f>
        <v>0</v>
      </c>
      <c r="D36" s="56"/>
      <c r="E36" s="30"/>
      <c r="F36" s="102" t="s">
        <v>29</v>
      </c>
      <c r="G36" s="5">
        <v>675</v>
      </c>
      <c r="H36" s="53">
        <f>SUM(H37:H40)</f>
        <v>1900</v>
      </c>
      <c r="I36" s="58">
        <f>IF(H36="","",G36/H36)</f>
        <v>0.35526315789473684</v>
      </c>
      <c r="J36" s="14"/>
      <c r="K36" s="14"/>
      <c r="L36" s="59"/>
    </row>
    <row r="37" spans="1:12" ht="10.5" x14ac:dyDescent="0.2">
      <c r="A37" s="64"/>
      <c r="B37" s="7"/>
      <c r="C37" s="31"/>
      <c r="D37" s="49"/>
      <c r="E37" s="30"/>
      <c r="F37" s="102" t="s">
        <v>30</v>
      </c>
      <c r="G37" s="5">
        <v>1275</v>
      </c>
      <c r="H37" s="54">
        <v>1500</v>
      </c>
      <c r="I37" s="34">
        <f>IF(H37="","",G37/H37)</f>
        <v>0.85</v>
      </c>
      <c r="J37" s="14"/>
      <c r="K37" s="14"/>
      <c r="L37" s="14"/>
    </row>
    <row r="38" spans="1:12" ht="11" thickBot="1" x14ac:dyDescent="0.25">
      <c r="A38" s="64"/>
      <c r="B38" s="7"/>
      <c r="C38" s="31" t="str">
        <f>IF('[1]Budget prévisionnel'!C37=0,"",'[1]Budget prévisionnel'!C37)</f>
        <v/>
      </c>
      <c r="D38" s="49" t="str">
        <f t="shared" si="2"/>
        <v/>
      </c>
      <c r="E38" s="30"/>
      <c r="F38" s="102" t="s">
        <v>31</v>
      </c>
      <c r="G38" s="5">
        <v>540</v>
      </c>
      <c r="H38" s="54">
        <v>400</v>
      </c>
      <c r="I38" s="34">
        <f>IF(H38="","",G38/H38)</f>
        <v>1.35</v>
      </c>
      <c r="J38" s="14"/>
      <c r="K38" s="14"/>
      <c r="L38" s="14"/>
    </row>
    <row r="39" spans="1:12" ht="12.75" customHeight="1" thickBot="1" x14ac:dyDescent="0.25">
      <c r="A39" s="66"/>
      <c r="B39" s="7"/>
      <c r="C39" s="61">
        <f>SUM(C40:C40)</f>
        <v>0</v>
      </c>
      <c r="D39" s="56"/>
      <c r="E39" s="45"/>
      <c r="F39" s="102" t="s">
        <v>32</v>
      </c>
      <c r="G39" s="5">
        <v>3300</v>
      </c>
      <c r="H39" s="62"/>
      <c r="I39" s="34"/>
      <c r="J39" s="14"/>
      <c r="K39" s="14"/>
      <c r="L39" s="14"/>
    </row>
    <row r="40" spans="1:12" ht="12.75" customHeight="1" thickBot="1" x14ac:dyDescent="0.25">
      <c r="A40" s="112"/>
      <c r="B40" s="113"/>
      <c r="C40" s="31"/>
      <c r="D40" s="49"/>
      <c r="E40" s="45"/>
      <c r="F40" s="43"/>
      <c r="G40" s="54"/>
      <c r="H40" s="54"/>
      <c r="I40" s="42"/>
      <c r="J40" s="14"/>
      <c r="K40" s="14"/>
      <c r="L40" s="14"/>
    </row>
    <row r="41" spans="1:12" ht="11" thickBot="1" x14ac:dyDescent="0.25">
      <c r="A41" s="70"/>
      <c r="B41" s="71"/>
      <c r="C41" s="72"/>
      <c r="D41" s="73"/>
      <c r="E41" s="45"/>
      <c r="F41" s="74"/>
      <c r="G41" s="62"/>
      <c r="H41" s="67"/>
      <c r="I41" s="75"/>
    </row>
    <row r="42" spans="1:12" ht="10.5" x14ac:dyDescent="0.2">
      <c r="A42" s="100" t="s">
        <v>46</v>
      </c>
      <c r="B42" s="76">
        <f>SUM(B10,B18,B22,B26,B29,B33)</f>
        <v>13157.14</v>
      </c>
      <c r="C42" s="76" t="e">
        <f>SUM(C10+C22+C25+C27+#REF!+C36+C39+#REF!+#REF!+#REF!+#REF!+#REF!+#REF!)</f>
        <v>#REF!</v>
      </c>
      <c r="D42" s="68" t="e">
        <f>IF(C42="","",B42/C42)</f>
        <v>#REF!</v>
      </c>
      <c r="E42" s="30"/>
      <c r="F42" s="101" t="s">
        <v>47</v>
      </c>
      <c r="G42" s="98">
        <f>SUM(G17,G22,G28,G35)</f>
        <v>11765.7</v>
      </c>
      <c r="H42" s="69" t="e">
        <f>SUM(H10+H14+#REF!+H36+#REF!+#REF!+#REF!)</f>
        <v>#REF!</v>
      </c>
      <c r="I42" s="77" t="e">
        <f>IF(H42="","",G42/H42)</f>
        <v>#REF!</v>
      </c>
    </row>
    <row r="43" spans="1:12" ht="11" thickBot="1" x14ac:dyDescent="0.25">
      <c r="A43" s="33"/>
      <c r="B43" s="78"/>
      <c r="C43" s="78"/>
      <c r="D43" s="79"/>
      <c r="E43" s="30"/>
      <c r="F43" s="115"/>
      <c r="G43" s="130"/>
      <c r="H43" s="130">
        <v>18753.43</v>
      </c>
      <c r="I43" s="97">
        <f>IF(H43="","",G43/H43)</f>
        <v>0</v>
      </c>
    </row>
    <row r="44" spans="1:12" ht="10.5" x14ac:dyDescent="0.2">
      <c r="A44" s="33"/>
      <c r="B44" s="78"/>
      <c r="C44" s="80"/>
      <c r="D44" s="81"/>
      <c r="E44" s="30"/>
      <c r="F44" s="82"/>
      <c r="G44" s="83"/>
    </row>
    <row r="45" spans="1:12" ht="10.5" x14ac:dyDescent="0.2">
      <c r="A45" s="14"/>
      <c r="B45" s="14"/>
      <c r="C45" s="80"/>
      <c r="D45" s="81"/>
      <c r="E45" s="30"/>
      <c r="F45" s="84"/>
      <c r="G45" s="85"/>
    </row>
    <row r="46" spans="1:12" ht="12.75" customHeight="1" x14ac:dyDescent="0.2">
      <c r="A46" s="86" t="s">
        <v>12</v>
      </c>
      <c r="B46" s="114"/>
      <c r="C46" s="78"/>
      <c r="D46" s="87"/>
      <c r="E46" s="30"/>
      <c r="G46" s="88"/>
    </row>
    <row r="47" spans="1:12" ht="20.149999999999999" customHeight="1" x14ac:dyDescent="0.25">
      <c r="A47" s="14"/>
      <c r="B47" s="14"/>
      <c r="C47" s="14"/>
      <c r="D47" s="14"/>
      <c r="E47" s="45"/>
      <c r="F47" s="89"/>
      <c r="G47" s="89"/>
    </row>
    <row r="48" spans="1:12" ht="20.149999999999999" customHeight="1" x14ac:dyDescent="0.25">
      <c r="A48" s="93" t="s">
        <v>48</v>
      </c>
      <c r="B48" s="90">
        <f>G10</f>
        <v>19108.900000000001</v>
      </c>
      <c r="C48" s="8"/>
      <c r="D48" s="8"/>
      <c r="E48" s="30"/>
      <c r="F48" s="80"/>
      <c r="G48" s="91"/>
    </row>
    <row r="49" spans="1:9" ht="20.149999999999999" customHeight="1" x14ac:dyDescent="0.25">
      <c r="A49" s="93" t="s">
        <v>49</v>
      </c>
      <c r="B49" s="90">
        <f>SUM(G42-B42)</f>
        <v>-1391.4399999999987</v>
      </c>
      <c r="C49" s="8"/>
      <c r="D49" s="8"/>
      <c r="E49" s="45"/>
      <c r="F49" s="78"/>
      <c r="G49" s="92"/>
      <c r="H49" s="8"/>
      <c r="I49" s="8"/>
    </row>
    <row r="50" spans="1:9" ht="10.5" x14ac:dyDescent="0.25">
      <c r="A50" s="93" t="s">
        <v>45</v>
      </c>
      <c r="B50" s="90">
        <f>(B48+B49)</f>
        <v>17717.460000000003</v>
      </c>
      <c r="C50" s="8"/>
      <c r="D50" s="8"/>
      <c r="E50" s="45"/>
      <c r="G50" s="92"/>
      <c r="H50" s="9"/>
      <c r="I50" s="9"/>
    </row>
    <row r="51" spans="1:9" ht="10.5" x14ac:dyDescent="0.2">
      <c r="A51" s="14"/>
      <c r="B51" s="14"/>
      <c r="C51" s="15"/>
      <c r="D51" s="78"/>
      <c r="E51" s="45"/>
      <c r="F51" s="78"/>
      <c r="G51" s="92"/>
      <c r="H51" s="9"/>
      <c r="I51" s="9"/>
    </row>
    <row r="52" spans="1:9" ht="10.5" x14ac:dyDescent="0.2">
      <c r="A52" s="14"/>
      <c r="B52" s="14"/>
      <c r="C52" s="14"/>
      <c r="D52" s="14"/>
      <c r="E52" s="45"/>
      <c r="F52" s="78"/>
      <c r="G52" s="91"/>
      <c r="H52" s="9"/>
      <c r="I52" s="9"/>
    </row>
    <row r="53" spans="1:9" ht="10.5" x14ac:dyDescent="0.2">
      <c r="A53" s="14"/>
      <c r="B53" s="14"/>
      <c r="C53" s="14"/>
      <c r="D53" s="14"/>
      <c r="E53" s="45"/>
      <c r="F53" s="78"/>
      <c r="G53" s="92"/>
      <c r="H53" s="9"/>
      <c r="I53" s="9"/>
    </row>
    <row r="54" spans="1:9" ht="10.5" x14ac:dyDescent="0.2">
      <c r="A54" s="14"/>
      <c r="B54" s="14"/>
      <c r="C54" s="14"/>
      <c r="D54" s="14"/>
      <c r="E54" s="15"/>
      <c r="F54" s="78"/>
      <c r="G54" s="92"/>
      <c r="H54" s="9"/>
      <c r="I54" s="9"/>
    </row>
    <row r="55" spans="1:9" ht="10.5" x14ac:dyDescent="0.2">
      <c r="A55" s="14"/>
      <c r="B55" s="14"/>
      <c r="C55" s="14"/>
      <c r="D55" s="14"/>
      <c r="E55" s="14"/>
      <c r="F55" s="80"/>
      <c r="G55" s="91"/>
      <c r="H55" s="9"/>
      <c r="I55" s="9"/>
    </row>
    <row r="56" spans="1:9" ht="10.5" x14ac:dyDescent="0.2">
      <c r="A56" s="14"/>
      <c r="B56" s="14"/>
      <c r="C56" s="14"/>
      <c r="D56" s="14"/>
      <c r="E56" s="15"/>
      <c r="F56" s="78"/>
      <c r="G56" s="92"/>
      <c r="H56" s="9"/>
      <c r="I56" s="9"/>
    </row>
    <row r="57" spans="1:9" ht="10.5" x14ac:dyDescent="0.2">
      <c r="A57" s="14"/>
      <c r="B57" s="14"/>
      <c r="C57" s="14"/>
      <c r="D57" s="14"/>
      <c r="E57" s="14"/>
      <c r="F57" s="78"/>
      <c r="G57" s="92"/>
      <c r="H57" s="9"/>
      <c r="I57" s="9"/>
    </row>
    <row r="58" spans="1:9" ht="10.5" x14ac:dyDescent="0.2">
      <c r="A58" s="14"/>
      <c r="B58" s="14"/>
      <c r="C58" s="14"/>
      <c r="D58" s="14"/>
      <c r="E58" s="14"/>
      <c r="F58" s="80"/>
      <c r="G58" s="91"/>
      <c r="H58" s="9"/>
      <c r="I58" s="9"/>
    </row>
    <row r="59" spans="1:9" ht="10.5" x14ac:dyDescent="0.2">
      <c r="A59" s="14"/>
      <c r="B59" s="14"/>
      <c r="C59" s="14"/>
      <c r="D59" s="14"/>
      <c r="E59" s="15"/>
      <c r="F59" s="78"/>
      <c r="G59" s="92"/>
      <c r="H59" s="9"/>
      <c r="I59" s="9"/>
    </row>
    <row r="60" spans="1:9" ht="10.5" x14ac:dyDescent="0.2">
      <c r="C60" s="14"/>
      <c r="D60" s="14"/>
      <c r="E60" s="14"/>
      <c r="F60" s="14"/>
      <c r="G60" s="9"/>
    </row>
    <row r="61" spans="1:9" ht="10.5" x14ac:dyDescent="0.2">
      <c r="C61" s="14"/>
      <c r="D61" s="14"/>
      <c r="E61" s="14"/>
      <c r="F61" s="8"/>
      <c r="G61" s="8"/>
    </row>
    <row r="62" spans="1:9" ht="10.5" x14ac:dyDescent="0.2">
      <c r="E62" s="14"/>
      <c r="F62" s="8"/>
      <c r="G62" s="8"/>
    </row>
    <row r="63" spans="1:9" ht="10.5" x14ac:dyDescent="0.2">
      <c r="E63" s="15"/>
      <c r="F63" s="8"/>
      <c r="G63" s="8"/>
    </row>
    <row r="64" spans="1:9" ht="10.5" x14ac:dyDescent="0.2">
      <c r="E64" s="14"/>
      <c r="F64" s="94"/>
      <c r="G64" s="9"/>
    </row>
    <row r="65" spans="5:7" ht="10.5" x14ac:dyDescent="0.2">
      <c r="E65" s="78"/>
      <c r="F65" s="95"/>
      <c r="G65" s="9"/>
    </row>
    <row r="66" spans="5:7" ht="10.5" x14ac:dyDescent="0.2">
      <c r="E66" s="14"/>
      <c r="F66" s="94"/>
      <c r="G66" s="9"/>
    </row>
    <row r="67" spans="5:7" ht="10.5" x14ac:dyDescent="0.2">
      <c r="E67" s="8"/>
      <c r="F67" s="14"/>
      <c r="G67" s="9"/>
    </row>
    <row r="68" spans="5:7" ht="10.5" x14ac:dyDescent="0.2">
      <c r="E68" s="96"/>
      <c r="F68" s="14"/>
      <c r="G68" s="9"/>
    </row>
    <row r="69" spans="5:7" ht="10.5" x14ac:dyDescent="0.2">
      <c r="E69" s="96"/>
      <c r="F69" s="14"/>
      <c r="G69" s="9"/>
    </row>
    <row r="70" spans="5:7" ht="10.5" x14ac:dyDescent="0.2">
      <c r="E70" s="14"/>
      <c r="F70" s="14"/>
      <c r="G70" s="9"/>
    </row>
    <row r="71" spans="5:7" ht="10.5" x14ac:dyDescent="0.2">
      <c r="E71" s="14"/>
      <c r="F71" s="14"/>
      <c r="G71" s="9"/>
    </row>
    <row r="72" spans="5:7" ht="10.5" x14ac:dyDescent="0.2">
      <c r="E72" s="14"/>
      <c r="F72" s="14"/>
      <c r="G72" s="9"/>
    </row>
    <row r="73" spans="5:7" ht="10.5" x14ac:dyDescent="0.2">
      <c r="E73" s="14"/>
      <c r="F73" s="14"/>
      <c r="G73" s="9"/>
    </row>
    <row r="74" spans="5:7" ht="10.5" x14ac:dyDescent="0.2">
      <c r="E74" s="14"/>
      <c r="F74" s="14"/>
      <c r="G74" s="9"/>
    </row>
    <row r="75" spans="5:7" ht="10.5" x14ac:dyDescent="0.2">
      <c r="E75" s="14"/>
      <c r="F75" s="14"/>
      <c r="G75" s="9"/>
    </row>
    <row r="76" spans="5:7" ht="10.5" x14ac:dyDescent="0.2">
      <c r="E76" s="14"/>
      <c r="F76" s="14"/>
      <c r="G76" s="9"/>
    </row>
    <row r="77" spans="5:7" ht="10.5" x14ac:dyDescent="0.2">
      <c r="E77" s="14"/>
      <c r="F77" s="14"/>
      <c r="G77" s="9"/>
    </row>
    <row r="78" spans="5:7" ht="10.5" x14ac:dyDescent="0.2">
      <c r="E78" s="14"/>
      <c r="F78" s="14"/>
      <c r="G78" s="9"/>
    </row>
    <row r="79" spans="5:7" ht="10.5" x14ac:dyDescent="0.2">
      <c r="E79" s="14"/>
      <c r="F79" s="14"/>
      <c r="G79" s="9"/>
    </row>
    <row r="80" spans="5:7" ht="10.5" x14ac:dyDescent="0.2">
      <c r="E80" s="14"/>
      <c r="F80" s="14"/>
      <c r="G80" s="9"/>
    </row>
    <row r="81" spans="5:7" ht="10.5" x14ac:dyDescent="0.2">
      <c r="E81" s="14"/>
      <c r="F81" s="14"/>
      <c r="G81" s="9"/>
    </row>
    <row r="82" spans="5:7" ht="10.5" x14ac:dyDescent="0.2">
      <c r="F82" s="14"/>
      <c r="G82" s="9"/>
    </row>
    <row r="83" spans="5:7" ht="10.5" x14ac:dyDescent="0.2">
      <c r="F83" s="14"/>
      <c r="G83" s="9"/>
    </row>
    <row r="84" spans="5:7" ht="10.5" x14ac:dyDescent="0.2">
      <c r="F84" s="14"/>
      <c r="G84" s="9"/>
    </row>
    <row r="85" spans="5:7" ht="10.5" x14ac:dyDescent="0.2">
      <c r="F85" s="14"/>
      <c r="G85" s="9"/>
    </row>
    <row r="86" spans="5:7" ht="10.5" x14ac:dyDescent="0.2">
      <c r="F86" s="14"/>
      <c r="G86" s="9"/>
    </row>
    <row r="87" spans="5:7" ht="10.5" x14ac:dyDescent="0.2">
      <c r="F87" s="14"/>
      <c r="G87" s="9"/>
    </row>
    <row r="88" spans="5:7" ht="10.5" x14ac:dyDescent="0.2">
      <c r="F88" s="14"/>
      <c r="G88" s="9"/>
    </row>
    <row r="89" spans="5:7" ht="10.5" x14ac:dyDescent="0.2">
      <c r="F89" s="14"/>
      <c r="G89" s="9"/>
    </row>
    <row r="90" spans="5:7" ht="10.5" x14ac:dyDescent="0.2">
      <c r="F90" s="14"/>
      <c r="G90" s="9"/>
    </row>
    <row r="91" spans="5:7" ht="10.5" x14ac:dyDescent="0.2">
      <c r="F91" s="14"/>
      <c r="G91" s="9"/>
    </row>
    <row r="92" spans="5:7" ht="10.5" x14ac:dyDescent="0.2">
      <c r="F92" s="14"/>
      <c r="G92" s="9"/>
    </row>
    <row r="93" spans="5:7" ht="10.5" x14ac:dyDescent="0.2">
      <c r="F93" s="14"/>
      <c r="G93" s="9"/>
    </row>
    <row r="94" spans="5:7" ht="10.5" x14ac:dyDescent="0.2">
      <c r="F94" s="14"/>
      <c r="G94" s="9"/>
    </row>
    <row r="95" spans="5:7" ht="10.5" x14ac:dyDescent="0.2">
      <c r="F95" s="14"/>
      <c r="G95" s="9"/>
    </row>
    <row r="96" spans="5:7" ht="10.5" x14ac:dyDescent="0.2">
      <c r="F96" s="14"/>
      <c r="G96" s="9"/>
    </row>
    <row r="97" spans="6:7" ht="10.5" x14ac:dyDescent="0.2">
      <c r="F97" s="14"/>
      <c r="G97" s="9"/>
    </row>
    <row r="98" spans="6:7" ht="10.5" x14ac:dyDescent="0.2">
      <c r="F98" s="14"/>
      <c r="G98" s="9"/>
    </row>
    <row r="99" spans="6:7" ht="10.5" x14ac:dyDescent="0.2">
      <c r="F99" s="14"/>
      <c r="G99" s="9"/>
    </row>
    <row r="100" spans="6:7" ht="10.5" x14ac:dyDescent="0.2">
      <c r="F100" s="14"/>
      <c r="G100" s="9"/>
    </row>
    <row r="101" spans="6:7" ht="10.5" x14ac:dyDescent="0.2">
      <c r="F101" s="14"/>
      <c r="G101" s="9"/>
    </row>
    <row r="102" spans="6:7" ht="10.5" x14ac:dyDescent="0.2">
      <c r="F102" s="14"/>
      <c r="G102" s="9"/>
    </row>
    <row r="103" spans="6:7" ht="10.5" x14ac:dyDescent="0.2">
      <c r="F103" s="14"/>
      <c r="G103" s="9"/>
    </row>
    <row r="104" spans="6:7" ht="10.5" x14ac:dyDescent="0.2">
      <c r="F104" s="14"/>
      <c r="G104" s="9"/>
    </row>
    <row r="105" spans="6:7" ht="10.5" x14ac:dyDescent="0.2">
      <c r="F105" s="14"/>
      <c r="G105" s="9"/>
    </row>
    <row r="106" spans="6:7" ht="10.5" x14ac:dyDescent="0.2">
      <c r="F106" s="14"/>
      <c r="G106" s="9"/>
    </row>
    <row r="107" spans="6:7" ht="10.5" x14ac:dyDescent="0.2">
      <c r="F107" s="14"/>
      <c r="G107" s="9"/>
    </row>
    <row r="108" spans="6:7" ht="10.5" x14ac:dyDescent="0.2">
      <c r="F108" s="14"/>
      <c r="G108" s="9"/>
    </row>
    <row r="109" spans="6:7" ht="10.5" x14ac:dyDescent="0.2">
      <c r="F109" s="14"/>
      <c r="G109" s="9"/>
    </row>
    <row r="110" spans="6:7" ht="10.5" x14ac:dyDescent="0.2">
      <c r="F110" s="14"/>
      <c r="G110" s="9"/>
    </row>
    <row r="111" spans="6:7" ht="10.5" x14ac:dyDescent="0.2">
      <c r="F111" s="14"/>
      <c r="G111" s="9"/>
    </row>
    <row r="112" spans="6:7" ht="10.5" x14ac:dyDescent="0.2">
      <c r="F112" s="14"/>
      <c r="G112" s="9"/>
    </row>
    <row r="113" spans="6:7" ht="10.5" x14ac:dyDescent="0.2">
      <c r="F113" s="14"/>
      <c r="G113" s="9"/>
    </row>
    <row r="114" spans="6:7" ht="10.5" x14ac:dyDescent="0.2">
      <c r="F114" s="14"/>
      <c r="G114" s="9"/>
    </row>
    <row r="115" spans="6:7" ht="10.5" x14ac:dyDescent="0.2">
      <c r="F115" s="14"/>
      <c r="G115" s="9"/>
    </row>
    <row r="116" spans="6:7" ht="10.5" x14ac:dyDescent="0.2">
      <c r="F116" s="14"/>
      <c r="G116" s="9"/>
    </row>
    <row r="117" spans="6:7" ht="10.5" x14ac:dyDescent="0.2">
      <c r="F117" s="14"/>
      <c r="G117" s="9"/>
    </row>
    <row r="118" spans="6:7" ht="10.5" x14ac:dyDescent="0.2">
      <c r="F118" s="14"/>
      <c r="G118" s="9"/>
    </row>
    <row r="119" spans="6:7" ht="10.5" x14ac:dyDescent="0.2">
      <c r="F119" s="14"/>
      <c r="G119" s="9"/>
    </row>
    <row r="120" spans="6:7" ht="10.5" x14ac:dyDescent="0.2">
      <c r="F120" s="14"/>
      <c r="G120" s="9"/>
    </row>
    <row r="121" spans="6:7" ht="10.5" x14ac:dyDescent="0.2">
      <c r="F121" s="14"/>
      <c r="G121" s="9"/>
    </row>
    <row r="122" spans="6:7" ht="10.5" x14ac:dyDescent="0.2">
      <c r="F122" s="14"/>
      <c r="G122" s="9"/>
    </row>
    <row r="123" spans="6:7" ht="10.5" x14ac:dyDescent="0.2">
      <c r="F123" s="14"/>
      <c r="G123" s="9"/>
    </row>
    <row r="124" spans="6:7" ht="10.5" x14ac:dyDescent="0.2">
      <c r="F124" s="14"/>
      <c r="G124" s="9"/>
    </row>
    <row r="125" spans="6:7" ht="10.5" x14ac:dyDescent="0.2">
      <c r="F125" s="14"/>
      <c r="G125" s="9"/>
    </row>
    <row r="126" spans="6:7" ht="10.5" x14ac:dyDescent="0.2">
      <c r="F126" s="14"/>
      <c r="G126" s="9"/>
    </row>
    <row r="127" spans="6:7" ht="10.5" x14ac:dyDescent="0.2">
      <c r="F127" s="14"/>
      <c r="G127" s="9"/>
    </row>
    <row r="128" spans="6:7" ht="10.5" x14ac:dyDescent="0.2">
      <c r="F128" s="14"/>
      <c r="G128" s="9"/>
    </row>
    <row r="129" spans="6:7" ht="10.5" x14ac:dyDescent="0.2">
      <c r="F129" s="14"/>
      <c r="G129" s="9"/>
    </row>
    <row r="130" spans="6:7" ht="10.5" x14ac:dyDescent="0.2">
      <c r="F130" s="14"/>
      <c r="G130" s="9"/>
    </row>
    <row r="131" spans="6:7" ht="10.5" x14ac:dyDescent="0.2">
      <c r="F131" s="14"/>
      <c r="G131" s="9"/>
    </row>
    <row r="132" spans="6:7" ht="10.5" x14ac:dyDescent="0.2">
      <c r="F132" s="14"/>
      <c r="G132" s="9"/>
    </row>
    <row r="133" spans="6:7" ht="10.5" x14ac:dyDescent="0.2">
      <c r="F133" s="14"/>
      <c r="G133" s="9"/>
    </row>
    <row r="134" spans="6:7" ht="10.5" x14ac:dyDescent="0.2">
      <c r="F134" s="14"/>
      <c r="G134" s="9"/>
    </row>
    <row r="135" spans="6:7" ht="10.5" x14ac:dyDescent="0.2">
      <c r="F135" s="14"/>
      <c r="G135" s="9"/>
    </row>
    <row r="136" spans="6:7" ht="10.5" x14ac:dyDescent="0.2">
      <c r="F136" s="14"/>
      <c r="G136" s="9"/>
    </row>
    <row r="137" spans="6:7" ht="10.5" x14ac:dyDescent="0.2">
      <c r="F137" s="14"/>
      <c r="G137" s="9"/>
    </row>
    <row r="138" spans="6:7" ht="10.5" x14ac:dyDescent="0.2">
      <c r="F138" s="14"/>
      <c r="G138" s="9"/>
    </row>
    <row r="139" spans="6:7" ht="10.5" x14ac:dyDescent="0.2">
      <c r="F139" s="14"/>
      <c r="G139" s="9"/>
    </row>
    <row r="140" spans="6:7" ht="10.5" x14ac:dyDescent="0.2">
      <c r="F140" s="14"/>
      <c r="G140" s="9"/>
    </row>
    <row r="141" spans="6:7" ht="10.5" x14ac:dyDescent="0.2">
      <c r="F141" s="14"/>
      <c r="G141" s="9"/>
    </row>
    <row r="142" spans="6:7" ht="10.5" x14ac:dyDescent="0.2">
      <c r="F142" s="14"/>
      <c r="G142" s="9"/>
    </row>
    <row r="143" spans="6:7" ht="10.5" x14ac:dyDescent="0.2">
      <c r="F143" s="14"/>
      <c r="G143" s="9"/>
    </row>
    <row r="144" spans="6:7" ht="10.5" x14ac:dyDescent="0.2">
      <c r="F144" s="14"/>
      <c r="G144" s="9"/>
    </row>
    <row r="145" spans="6:7" ht="10.5" x14ac:dyDescent="0.2">
      <c r="F145" s="14"/>
      <c r="G145" s="9"/>
    </row>
    <row r="146" spans="6:7" ht="10.5" x14ac:dyDescent="0.2">
      <c r="F146" s="14"/>
      <c r="G146" s="9"/>
    </row>
    <row r="147" spans="6:7" ht="10.5" x14ac:dyDescent="0.2">
      <c r="F147" s="14"/>
      <c r="G147" s="9"/>
    </row>
    <row r="148" spans="6:7" ht="10.5" x14ac:dyDescent="0.2">
      <c r="F148" s="14"/>
      <c r="G148" s="9"/>
    </row>
    <row r="149" spans="6:7" ht="10.5" x14ac:dyDescent="0.2">
      <c r="F149" s="14"/>
      <c r="G149" s="9"/>
    </row>
    <row r="150" spans="6:7" ht="10.5" x14ac:dyDescent="0.2">
      <c r="F150" s="14"/>
      <c r="G150" s="9"/>
    </row>
    <row r="151" spans="6:7" ht="10.5" x14ac:dyDescent="0.2">
      <c r="F151" s="14"/>
      <c r="G151" s="9"/>
    </row>
    <row r="152" spans="6:7" ht="10.5" x14ac:dyDescent="0.2">
      <c r="F152" s="14"/>
      <c r="G152" s="9"/>
    </row>
    <row r="153" spans="6:7" ht="10.5" x14ac:dyDescent="0.2">
      <c r="F153" s="14"/>
      <c r="G153" s="9"/>
    </row>
    <row r="154" spans="6:7" ht="10.5" x14ac:dyDescent="0.2">
      <c r="F154" s="14"/>
      <c r="G154" s="9"/>
    </row>
    <row r="155" spans="6:7" ht="10.5" x14ac:dyDescent="0.2">
      <c r="F155" s="14"/>
      <c r="G155" s="9"/>
    </row>
    <row r="156" spans="6:7" ht="10.5" x14ac:dyDescent="0.2">
      <c r="F156" s="14"/>
      <c r="G156" s="9"/>
    </row>
    <row r="157" spans="6:7" ht="10.5" x14ac:dyDescent="0.2">
      <c r="F157" s="14"/>
      <c r="G157" s="9"/>
    </row>
    <row r="158" spans="6:7" ht="10.5" x14ac:dyDescent="0.2">
      <c r="F158" s="14"/>
      <c r="G158" s="9"/>
    </row>
    <row r="159" spans="6:7" ht="10.5" x14ac:dyDescent="0.2">
      <c r="F159" s="14"/>
      <c r="G159" s="9"/>
    </row>
    <row r="160" spans="6:7" ht="10.5" x14ac:dyDescent="0.2">
      <c r="F160" s="14"/>
      <c r="G160" s="9"/>
    </row>
    <row r="161" spans="6:7" ht="10.5" x14ac:dyDescent="0.2">
      <c r="F161" s="14"/>
      <c r="G161" s="9"/>
    </row>
    <row r="162" spans="6:7" ht="10.5" x14ac:dyDescent="0.2">
      <c r="F162" s="14"/>
      <c r="G162" s="9"/>
    </row>
    <row r="163" spans="6:7" ht="10.5" x14ac:dyDescent="0.2">
      <c r="F163" s="14"/>
      <c r="G163" s="9"/>
    </row>
    <row r="164" spans="6:7" ht="10.5" x14ac:dyDescent="0.2">
      <c r="F164" s="14"/>
      <c r="G164" s="9"/>
    </row>
    <row r="165" spans="6:7" ht="10.5" x14ac:dyDescent="0.2">
      <c r="F165" s="14"/>
      <c r="G165" s="9"/>
    </row>
    <row r="166" spans="6:7" ht="10.5" x14ac:dyDescent="0.2">
      <c r="F166" s="14"/>
      <c r="G166" s="9"/>
    </row>
    <row r="167" spans="6:7" ht="10.5" x14ac:dyDescent="0.2">
      <c r="F167" s="14"/>
      <c r="G167" s="9"/>
    </row>
    <row r="168" spans="6:7" ht="10.5" x14ac:dyDescent="0.2">
      <c r="F168" s="14"/>
      <c r="G168" s="9"/>
    </row>
    <row r="169" spans="6:7" ht="10.5" x14ac:dyDescent="0.2">
      <c r="F169" s="14"/>
      <c r="G169" s="9"/>
    </row>
    <row r="170" spans="6:7" ht="10.5" x14ac:dyDescent="0.2">
      <c r="F170" s="14"/>
      <c r="G170" s="9"/>
    </row>
    <row r="171" spans="6:7" ht="10.5" x14ac:dyDescent="0.2">
      <c r="F171" s="14"/>
      <c r="G171" s="9"/>
    </row>
    <row r="172" spans="6:7" ht="10.5" x14ac:dyDescent="0.2">
      <c r="F172" s="14"/>
      <c r="G172" s="9"/>
    </row>
    <row r="173" spans="6:7" ht="10.5" x14ac:dyDescent="0.2">
      <c r="F173" s="14"/>
      <c r="G173" s="9"/>
    </row>
    <row r="174" spans="6:7" ht="10.5" x14ac:dyDescent="0.2">
      <c r="F174" s="14"/>
      <c r="G174" s="9"/>
    </row>
    <row r="175" spans="6:7" ht="10.5" x14ac:dyDescent="0.2">
      <c r="F175" s="14"/>
      <c r="G175" s="9"/>
    </row>
    <row r="176" spans="6:7" ht="10.5" x14ac:dyDescent="0.2">
      <c r="F176" s="14"/>
      <c r="G176" s="9"/>
    </row>
    <row r="177" spans="6:7" ht="10.5" x14ac:dyDescent="0.2">
      <c r="F177" s="14"/>
      <c r="G177" s="9"/>
    </row>
    <row r="178" spans="6:7" ht="10.5" x14ac:dyDescent="0.2">
      <c r="F178" s="14"/>
      <c r="G178" s="9"/>
    </row>
    <row r="179" spans="6:7" ht="10.5" x14ac:dyDescent="0.2">
      <c r="F179" s="14"/>
      <c r="G179" s="9"/>
    </row>
    <row r="180" spans="6:7" ht="10.5" x14ac:dyDescent="0.2">
      <c r="F180" s="14"/>
      <c r="G180" s="9"/>
    </row>
    <row r="181" spans="6:7" ht="10.5" x14ac:dyDescent="0.2">
      <c r="F181" s="14"/>
      <c r="G181" s="9"/>
    </row>
    <row r="182" spans="6:7" ht="10.5" x14ac:dyDescent="0.2">
      <c r="F182" s="14"/>
      <c r="G182" s="9"/>
    </row>
  </sheetData>
  <mergeCells count="12">
    <mergeCell ref="G43:H43"/>
    <mergeCell ref="A1:G1"/>
    <mergeCell ref="A3:G3"/>
    <mergeCell ref="A7:B7"/>
    <mergeCell ref="F7:G7"/>
    <mergeCell ref="F5:G5"/>
    <mergeCell ref="J15:K15"/>
    <mergeCell ref="J10:K10"/>
    <mergeCell ref="J11:K11"/>
    <mergeCell ref="J12:K12"/>
    <mergeCell ref="J13:K13"/>
    <mergeCell ref="J14:K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Allenet</dc:creator>
  <cp:lastModifiedBy>Sylvie Allenet</cp:lastModifiedBy>
  <cp:lastPrinted>2023-01-15T23:55:45Z</cp:lastPrinted>
  <dcterms:created xsi:type="dcterms:W3CDTF">2023-01-15T23:52:23Z</dcterms:created>
  <dcterms:modified xsi:type="dcterms:W3CDTF">2024-02-27T12:14:14Z</dcterms:modified>
</cp:coreProperties>
</file>